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245"/>
  </bookViews>
  <sheets>
    <sheet name="Таблица Спартакиада 2025" sheetId="1" r:id="rId1"/>
  </sheets>
  <definedNames>
    <definedName name="_xlnm._FilterDatabase" localSheetId="0" hidden="1">'Таблица Спартакиада 2025'!$A$3:$AZ$57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1"/>
  <c r="R56"/>
  <c r="R55"/>
  <c r="R54"/>
  <c r="R52"/>
  <c r="R51"/>
  <c r="R35"/>
  <c r="R31"/>
  <c r="R34"/>
  <c r="R29"/>
  <c r="R19"/>
  <c r="R18"/>
  <c r="R17"/>
  <c r="AZ50"/>
  <c r="AX50"/>
  <c r="AV50"/>
  <c r="AT50"/>
  <c r="AR50"/>
  <c r="AP50"/>
  <c r="AN50"/>
  <c r="AL50"/>
  <c r="AJ50"/>
  <c r="AH50"/>
  <c r="AF50"/>
  <c r="AD50"/>
  <c r="AB50"/>
  <c r="Z50"/>
  <c r="X50"/>
  <c r="T50"/>
  <c r="V50"/>
  <c r="P50"/>
  <c r="N50"/>
  <c r="AZ49"/>
  <c r="AX49"/>
  <c r="AV49"/>
  <c r="AT49"/>
  <c r="AR49"/>
  <c r="AP49"/>
  <c r="AN49"/>
  <c r="AL49"/>
  <c r="AJ49"/>
  <c r="AH49"/>
  <c r="AF49"/>
  <c r="AD49"/>
  <c r="AB49"/>
  <c r="Z49"/>
  <c r="X49"/>
  <c r="T49"/>
  <c r="V49"/>
  <c r="P49"/>
  <c r="N49"/>
  <c r="N15"/>
  <c r="AZ15"/>
  <c r="AX15"/>
  <c r="AV15"/>
  <c r="AT15"/>
  <c r="AR15"/>
  <c r="AP15"/>
  <c r="AN15"/>
  <c r="AL15"/>
  <c r="AJ15"/>
  <c r="AH15"/>
  <c r="AF15"/>
  <c r="AD15"/>
  <c r="AB15"/>
  <c r="Z15"/>
  <c r="X15"/>
  <c r="T15"/>
  <c r="V15"/>
  <c r="P15"/>
  <c r="N48"/>
  <c r="AZ48"/>
  <c r="AX48"/>
  <c r="AV48"/>
  <c r="AT48"/>
  <c r="AR48"/>
  <c r="AP48"/>
  <c r="AN48"/>
  <c r="AL48"/>
  <c r="AJ48"/>
  <c r="AH48"/>
  <c r="AF48"/>
  <c r="AD48"/>
  <c r="AB48"/>
  <c r="Z48"/>
  <c r="X48"/>
  <c r="T48"/>
  <c r="V48"/>
  <c r="P48"/>
  <c r="I49" l="1"/>
  <c r="I50"/>
  <c r="G50" s="1"/>
  <c r="G49"/>
  <c r="I15"/>
  <c r="G15" s="1"/>
  <c r="I48"/>
  <c r="G48" s="1"/>
  <c r="N54"/>
  <c r="P54"/>
  <c r="V54"/>
  <c r="T54"/>
  <c r="X54"/>
  <c r="Z54"/>
  <c r="AB54"/>
  <c r="AD54"/>
  <c r="AF54"/>
  <c r="AH54"/>
  <c r="AJ54"/>
  <c r="AL54"/>
  <c r="AN54"/>
  <c r="AP54"/>
  <c r="AR54"/>
  <c r="AT54"/>
  <c r="AV54"/>
  <c r="AX54"/>
  <c r="AZ54"/>
  <c r="N56"/>
  <c r="P56"/>
  <c r="V56"/>
  <c r="T56"/>
  <c r="X56"/>
  <c r="Z56"/>
  <c r="AB56"/>
  <c r="AD56"/>
  <c r="AF56"/>
  <c r="AH56"/>
  <c r="AJ56"/>
  <c r="AL56"/>
  <c r="AN56"/>
  <c r="AP56"/>
  <c r="AR56"/>
  <c r="AT56"/>
  <c r="AV56"/>
  <c r="AX56"/>
  <c r="AZ56"/>
  <c r="N47"/>
  <c r="P47"/>
  <c r="R47"/>
  <c r="V47"/>
  <c r="T47"/>
  <c r="X47"/>
  <c r="Z47"/>
  <c r="AB47"/>
  <c r="AD47"/>
  <c r="AF47"/>
  <c r="AH47"/>
  <c r="AJ47"/>
  <c r="AL47"/>
  <c r="AN47"/>
  <c r="AP47"/>
  <c r="AR47"/>
  <c r="AT47"/>
  <c r="AV47"/>
  <c r="AX47"/>
  <c r="AZ47"/>
  <c r="I47" l="1"/>
  <c r="G47" s="1"/>
  <c r="I54"/>
  <c r="I56"/>
  <c r="G56" s="1"/>
  <c r="N39"/>
  <c r="P39"/>
  <c r="R39"/>
  <c r="V39"/>
  <c r="T39"/>
  <c r="X39"/>
  <c r="Z39"/>
  <c r="AB39"/>
  <c r="AD39"/>
  <c r="AF39"/>
  <c r="AH39"/>
  <c r="AJ39"/>
  <c r="AL39"/>
  <c r="AN39"/>
  <c r="AP39"/>
  <c r="AR39"/>
  <c r="AT39"/>
  <c r="AV39"/>
  <c r="AX39"/>
  <c r="AZ39"/>
  <c r="N41"/>
  <c r="P41"/>
  <c r="R41"/>
  <c r="V41"/>
  <c r="T41"/>
  <c r="X41"/>
  <c r="Z41"/>
  <c r="AB41"/>
  <c r="AD41"/>
  <c r="AF41"/>
  <c r="AH41"/>
  <c r="AJ41"/>
  <c r="AL41"/>
  <c r="AN41"/>
  <c r="AP41"/>
  <c r="AR41"/>
  <c r="AT41"/>
  <c r="AV41"/>
  <c r="AX41"/>
  <c r="AZ41"/>
  <c r="N38"/>
  <c r="P38"/>
  <c r="R38"/>
  <c r="V38"/>
  <c r="T38"/>
  <c r="X38"/>
  <c r="Z38"/>
  <c r="AB38"/>
  <c r="AD38"/>
  <c r="AF38"/>
  <c r="AH38"/>
  <c r="AJ38"/>
  <c r="AL38"/>
  <c r="AN38"/>
  <c r="AP38"/>
  <c r="AR38"/>
  <c r="AT38"/>
  <c r="AV38"/>
  <c r="AX38"/>
  <c r="AZ38"/>
  <c r="N43"/>
  <c r="P43"/>
  <c r="V43"/>
  <c r="T43"/>
  <c r="X43"/>
  <c r="Z43"/>
  <c r="AB43"/>
  <c r="AD43"/>
  <c r="AF43"/>
  <c r="AH43"/>
  <c r="AJ43"/>
  <c r="AL43"/>
  <c r="AN43"/>
  <c r="AP43"/>
  <c r="AR43"/>
  <c r="AT43"/>
  <c r="AV43"/>
  <c r="AX43"/>
  <c r="AZ43"/>
  <c r="N40"/>
  <c r="P40"/>
  <c r="R40"/>
  <c r="V40"/>
  <c r="T40"/>
  <c r="X40"/>
  <c r="Z40"/>
  <c r="AB40"/>
  <c r="AD40"/>
  <c r="AF40"/>
  <c r="AH40"/>
  <c r="AJ40"/>
  <c r="AL40"/>
  <c r="AN40"/>
  <c r="AP40"/>
  <c r="AR40"/>
  <c r="AT40"/>
  <c r="AV40"/>
  <c r="AX40"/>
  <c r="AZ40"/>
  <c r="N45"/>
  <c r="P45"/>
  <c r="R45"/>
  <c r="V45"/>
  <c r="T45"/>
  <c r="X45"/>
  <c r="Z45"/>
  <c r="AB45"/>
  <c r="AD45"/>
  <c r="AF45"/>
  <c r="AH45"/>
  <c r="AJ45"/>
  <c r="AL45"/>
  <c r="AN45"/>
  <c r="AP45"/>
  <c r="AR45"/>
  <c r="AT45"/>
  <c r="AV45"/>
  <c r="AX45"/>
  <c r="AZ45"/>
  <c r="N53"/>
  <c r="P53"/>
  <c r="R53"/>
  <c r="V53"/>
  <c r="T53"/>
  <c r="X53"/>
  <c r="Z53"/>
  <c r="AB53"/>
  <c r="AD53"/>
  <c r="AF53"/>
  <c r="AH53"/>
  <c r="AJ53"/>
  <c r="AL53"/>
  <c r="AN53"/>
  <c r="AP53"/>
  <c r="AR53"/>
  <c r="AT53"/>
  <c r="AV53"/>
  <c r="AX53"/>
  <c r="AZ53"/>
  <c r="N55"/>
  <c r="P55"/>
  <c r="V55"/>
  <c r="T55"/>
  <c r="X55"/>
  <c r="Z55"/>
  <c r="AB55"/>
  <c r="AD55"/>
  <c r="AF55"/>
  <c r="AH55"/>
  <c r="AJ55"/>
  <c r="AL55"/>
  <c r="AN55"/>
  <c r="AP55"/>
  <c r="AR55"/>
  <c r="AT55"/>
  <c r="AV55"/>
  <c r="AX55"/>
  <c r="AZ55"/>
  <c r="N44"/>
  <c r="P44"/>
  <c r="R44"/>
  <c r="V44"/>
  <c r="T44"/>
  <c r="X44"/>
  <c r="Z44"/>
  <c r="AB44"/>
  <c r="AD44"/>
  <c r="AF44"/>
  <c r="AH44"/>
  <c r="AJ44"/>
  <c r="AL44"/>
  <c r="AN44"/>
  <c r="AP44"/>
  <c r="AR44"/>
  <c r="AT44"/>
  <c r="AV44"/>
  <c r="AX44"/>
  <c r="AZ44"/>
  <c r="N46"/>
  <c r="P46"/>
  <c r="R46"/>
  <c r="V46"/>
  <c r="T46"/>
  <c r="X46"/>
  <c r="Z46"/>
  <c r="AB46"/>
  <c r="AD46"/>
  <c r="AF46"/>
  <c r="AH46"/>
  <c r="AJ46"/>
  <c r="AL46"/>
  <c r="AN46"/>
  <c r="AP46"/>
  <c r="AR46"/>
  <c r="AT46"/>
  <c r="AV46"/>
  <c r="AX46"/>
  <c r="AZ46"/>
  <c r="N42"/>
  <c r="P42"/>
  <c r="R42"/>
  <c r="V42"/>
  <c r="T42"/>
  <c r="X42"/>
  <c r="Z42"/>
  <c r="AB42"/>
  <c r="AD42"/>
  <c r="AF42"/>
  <c r="AH42"/>
  <c r="AJ42"/>
  <c r="AL42"/>
  <c r="AN42"/>
  <c r="AP42"/>
  <c r="AR42"/>
  <c r="AT42"/>
  <c r="AV42"/>
  <c r="AX42"/>
  <c r="AZ42"/>
  <c r="N51"/>
  <c r="P51"/>
  <c r="V51"/>
  <c r="T51"/>
  <c r="X51"/>
  <c r="Z51"/>
  <c r="AB51"/>
  <c r="AD51"/>
  <c r="AF51"/>
  <c r="AH51"/>
  <c r="AJ51"/>
  <c r="AL51"/>
  <c r="AN51"/>
  <c r="AP51"/>
  <c r="AR51"/>
  <c r="AT51"/>
  <c r="AV51"/>
  <c r="AX51"/>
  <c r="AZ51"/>
  <c r="N57"/>
  <c r="P57"/>
  <c r="V57"/>
  <c r="T57"/>
  <c r="X57"/>
  <c r="Z57"/>
  <c r="AB57"/>
  <c r="AD57"/>
  <c r="AF57"/>
  <c r="AH57"/>
  <c r="AJ57"/>
  <c r="AL57"/>
  <c r="AN57"/>
  <c r="AP57"/>
  <c r="AR57"/>
  <c r="AT57"/>
  <c r="AV57"/>
  <c r="AX57"/>
  <c r="AZ57"/>
  <c r="N52"/>
  <c r="P52"/>
  <c r="V52"/>
  <c r="T52"/>
  <c r="X52"/>
  <c r="Z52"/>
  <c r="AB52"/>
  <c r="AD52"/>
  <c r="AF52"/>
  <c r="AH52"/>
  <c r="AJ52"/>
  <c r="AL52"/>
  <c r="AN52"/>
  <c r="AP52"/>
  <c r="AR52"/>
  <c r="AT52"/>
  <c r="AV52"/>
  <c r="AX52"/>
  <c r="AZ52"/>
  <c r="P37"/>
  <c r="R37"/>
  <c r="V37"/>
  <c r="T37"/>
  <c r="X37"/>
  <c r="Z37"/>
  <c r="AB37"/>
  <c r="AD37"/>
  <c r="AF37"/>
  <c r="AH37"/>
  <c r="AJ37"/>
  <c r="AL37"/>
  <c r="AN37"/>
  <c r="AP37"/>
  <c r="AR37"/>
  <c r="AT37"/>
  <c r="AV37"/>
  <c r="AX37"/>
  <c r="AZ37"/>
  <c r="N37"/>
  <c r="N28"/>
  <c r="P28"/>
  <c r="R28"/>
  <c r="V28"/>
  <c r="T28"/>
  <c r="X28"/>
  <c r="Z28"/>
  <c r="AB28"/>
  <c r="AD28"/>
  <c r="AF28"/>
  <c r="AH28"/>
  <c r="AJ28"/>
  <c r="AL28"/>
  <c r="AN28"/>
  <c r="AP28"/>
  <c r="AR28"/>
  <c r="AT28"/>
  <c r="AV28"/>
  <c r="AX28"/>
  <c r="AZ28"/>
  <c r="N26"/>
  <c r="P26"/>
  <c r="R26"/>
  <c r="V26"/>
  <c r="T26"/>
  <c r="X26"/>
  <c r="Z26"/>
  <c r="AB26"/>
  <c r="AD26"/>
  <c r="AF26"/>
  <c r="AH26"/>
  <c r="AJ26"/>
  <c r="AL26"/>
  <c r="AN26"/>
  <c r="AP26"/>
  <c r="AR26"/>
  <c r="AT26"/>
  <c r="AV26"/>
  <c r="AX26"/>
  <c r="AZ26"/>
  <c r="N25"/>
  <c r="P25"/>
  <c r="R25"/>
  <c r="V25"/>
  <c r="T25"/>
  <c r="X25"/>
  <c r="Z25"/>
  <c r="AB25"/>
  <c r="AD25"/>
  <c r="AF25"/>
  <c r="AH25"/>
  <c r="AJ25"/>
  <c r="AL25"/>
  <c r="AN25"/>
  <c r="AP25"/>
  <c r="AR25"/>
  <c r="AT25"/>
  <c r="AV25"/>
  <c r="AX25"/>
  <c r="AZ25"/>
  <c r="N23"/>
  <c r="P23"/>
  <c r="R23"/>
  <c r="V23"/>
  <c r="X23"/>
  <c r="Z23"/>
  <c r="AB23"/>
  <c r="AD23"/>
  <c r="AF23"/>
  <c r="AH23"/>
  <c r="AJ23"/>
  <c r="AL23"/>
  <c r="AN23"/>
  <c r="AP23"/>
  <c r="AR23"/>
  <c r="AT23"/>
  <c r="AV23"/>
  <c r="AX23"/>
  <c r="AZ23"/>
  <c r="N22"/>
  <c r="P22"/>
  <c r="R22"/>
  <c r="V22"/>
  <c r="T22"/>
  <c r="X22"/>
  <c r="Z22"/>
  <c r="AB22"/>
  <c r="AD22"/>
  <c r="AF22"/>
  <c r="AH22"/>
  <c r="AJ22"/>
  <c r="AL22"/>
  <c r="AN22"/>
  <c r="AP22"/>
  <c r="AR22"/>
  <c r="AT22"/>
  <c r="AV22"/>
  <c r="AX22"/>
  <c r="AZ22"/>
  <c r="N27"/>
  <c r="P27"/>
  <c r="R27"/>
  <c r="V27"/>
  <c r="T27"/>
  <c r="X27"/>
  <c r="Z27"/>
  <c r="AB27"/>
  <c r="AD27"/>
  <c r="AF27"/>
  <c r="AH27"/>
  <c r="AJ27"/>
  <c r="AL27"/>
  <c r="AN27"/>
  <c r="AP27"/>
  <c r="AR27"/>
  <c r="AT27"/>
  <c r="AV27"/>
  <c r="AX27"/>
  <c r="AZ27"/>
  <c r="N33"/>
  <c r="P33"/>
  <c r="R33"/>
  <c r="V33"/>
  <c r="T33"/>
  <c r="X33"/>
  <c r="Z33"/>
  <c r="AB33"/>
  <c r="AD33"/>
  <c r="AF33"/>
  <c r="AH33"/>
  <c r="AJ33"/>
  <c r="AL33"/>
  <c r="AN33"/>
  <c r="AP33"/>
  <c r="AR33"/>
  <c r="AT33"/>
  <c r="AV33"/>
  <c r="AX33"/>
  <c r="AZ33"/>
  <c r="N32"/>
  <c r="P32"/>
  <c r="R32"/>
  <c r="V32"/>
  <c r="T32"/>
  <c r="X32"/>
  <c r="Z32"/>
  <c r="AB32"/>
  <c r="AD32"/>
  <c r="AF32"/>
  <c r="AH32"/>
  <c r="AJ32"/>
  <c r="AL32"/>
  <c r="AN32"/>
  <c r="AP32"/>
  <c r="AR32"/>
  <c r="AT32"/>
  <c r="AV32"/>
  <c r="AX32"/>
  <c r="AZ32"/>
  <c r="N29"/>
  <c r="P29"/>
  <c r="V29"/>
  <c r="T29"/>
  <c r="X29"/>
  <c r="Z29"/>
  <c r="AB29"/>
  <c r="AD29"/>
  <c r="AF29"/>
  <c r="AH29"/>
  <c r="AJ29"/>
  <c r="AL29"/>
  <c r="AN29"/>
  <c r="AP29"/>
  <c r="AR29"/>
  <c r="AT29"/>
  <c r="AV29"/>
  <c r="AX29"/>
  <c r="AZ29"/>
  <c r="N31"/>
  <c r="P31"/>
  <c r="V31"/>
  <c r="T31"/>
  <c r="X31"/>
  <c r="Z31"/>
  <c r="AB31"/>
  <c r="AD31"/>
  <c r="AF31"/>
  <c r="AH31"/>
  <c r="AJ31"/>
  <c r="AL31"/>
  <c r="AN31"/>
  <c r="AP31"/>
  <c r="AR31"/>
  <c r="AT31"/>
  <c r="AV31"/>
  <c r="AX31"/>
  <c r="AZ31"/>
  <c r="N34"/>
  <c r="P34"/>
  <c r="V34"/>
  <c r="T34"/>
  <c r="X34"/>
  <c r="Z34"/>
  <c r="AB34"/>
  <c r="AD34"/>
  <c r="AF34"/>
  <c r="AH34"/>
  <c r="AJ34"/>
  <c r="AL34"/>
  <c r="AN34"/>
  <c r="AP34"/>
  <c r="AR34"/>
  <c r="AT34"/>
  <c r="AV34"/>
  <c r="AX34"/>
  <c r="AZ34"/>
  <c r="N30"/>
  <c r="P30"/>
  <c r="R30"/>
  <c r="V30"/>
  <c r="T30"/>
  <c r="X30"/>
  <c r="Z30"/>
  <c r="AB30"/>
  <c r="AD30"/>
  <c r="AF30"/>
  <c r="AH30"/>
  <c r="AJ30"/>
  <c r="AL30"/>
  <c r="AN30"/>
  <c r="AP30"/>
  <c r="AR30"/>
  <c r="AT30"/>
  <c r="AV30"/>
  <c r="AX30"/>
  <c r="AZ30"/>
  <c r="N35"/>
  <c r="P35"/>
  <c r="V35"/>
  <c r="T35"/>
  <c r="X35"/>
  <c r="Z35"/>
  <c r="AB35"/>
  <c r="AD35"/>
  <c r="AF35"/>
  <c r="AH35"/>
  <c r="AJ35"/>
  <c r="AL35"/>
  <c r="AN35"/>
  <c r="AP35"/>
  <c r="AR35"/>
  <c r="AT35"/>
  <c r="AV35"/>
  <c r="AX35"/>
  <c r="AZ35"/>
  <c r="N24"/>
  <c r="P24"/>
  <c r="R24"/>
  <c r="V24"/>
  <c r="T24"/>
  <c r="X24"/>
  <c r="Z24"/>
  <c r="AB24"/>
  <c r="AD24"/>
  <c r="AF24"/>
  <c r="AH24"/>
  <c r="AJ24"/>
  <c r="AL24"/>
  <c r="AN24"/>
  <c r="AP24"/>
  <c r="AR24"/>
  <c r="AT24"/>
  <c r="AV24"/>
  <c r="AX24"/>
  <c r="AZ24"/>
  <c r="P21"/>
  <c r="R21"/>
  <c r="V21"/>
  <c r="T21"/>
  <c r="X21"/>
  <c r="Z21"/>
  <c r="AB21"/>
  <c r="AD21"/>
  <c r="AF21"/>
  <c r="AH21"/>
  <c r="AJ21"/>
  <c r="AL21"/>
  <c r="AN21"/>
  <c r="AP21"/>
  <c r="AR21"/>
  <c r="AT21"/>
  <c r="N21"/>
  <c r="AV21"/>
  <c r="AX21"/>
  <c r="AZ21"/>
  <c r="P5"/>
  <c r="R5"/>
  <c r="V5"/>
  <c r="T5"/>
  <c r="X5"/>
  <c r="Z5"/>
  <c r="AB5"/>
  <c r="AD5"/>
  <c r="AF5"/>
  <c r="AH5"/>
  <c r="AJ5"/>
  <c r="AL5"/>
  <c r="AN5"/>
  <c r="AP5"/>
  <c r="AR5"/>
  <c r="AT5"/>
  <c r="AV5"/>
  <c r="AX5"/>
  <c r="AZ5"/>
  <c r="P9"/>
  <c r="R9"/>
  <c r="V9"/>
  <c r="T9"/>
  <c r="X9"/>
  <c r="Z9"/>
  <c r="AB9"/>
  <c r="AD9"/>
  <c r="AF9"/>
  <c r="AH9"/>
  <c r="AJ9"/>
  <c r="AL9"/>
  <c r="AN9"/>
  <c r="AP9"/>
  <c r="AR9"/>
  <c r="AT9"/>
  <c r="AV9"/>
  <c r="AX9"/>
  <c r="AZ9"/>
  <c r="P7"/>
  <c r="R7"/>
  <c r="V7"/>
  <c r="T7"/>
  <c r="X7"/>
  <c r="Z7"/>
  <c r="AB7"/>
  <c r="AD7"/>
  <c r="AF7"/>
  <c r="AH7"/>
  <c r="AJ7"/>
  <c r="AL7"/>
  <c r="AN7"/>
  <c r="AP7"/>
  <c r="AR7"/>
  <c r="AT7"/>
  <c r="AV7"/>
  <c r="AX7"/>
  <c r="AZ7"/>
  <c r="P8"/>
  <c r="R8"/>
  <c r="V8"/>
  <c r="T8"/>
  <c r="X8"/>
  <c r="Z8"/>
  <c r="AB8"/>
  <c r="AD8"/>
  <c r="AF8"/>
  <c r="AH8"/>
  <c r="AJ8"/>
  <c r="AL8"/>
  <c r="AN8"/>
  <c r="AP8"/>
  <c r="AR8"/>
  <c r="AT8"/>
  <c r="AV8"/>
  <c r="AX8"/>
  <c r="AZ8"/>
  <c r="P12"/>
  <c r="R12"/>
  <c r="V12"/>
  <c r="T12"/>
  <c r="X12"/>
  <c r="Z12"/>
  <c r="AB12"/>
  <c r="AD12"/>
  <c r="AF12"/>
  <c r="AH12"/>
  <c r="AJ12"/>
  <c r="AL12"/>
  <c r="AN12"/>
  <c r="AP12"/>
  <c r="AR12"/>
  <c r="AT12"/>
  <c r="AV12"/>
  <c r="AX12"/>
  <c r="AZ12"/>
  <c r="P14"/>
  <c r="V14"/>
  <c r="T14"/>
  <c r="X14"/>
  <c r="Z14"/>
  <c r="AB14"/>
  <c r="AD14"/>
  <c r="AF14"/>
  <c r="AH14"/>
  <c r="AJ14"/>
  <c r="AL14"/>
  <c r="AN14"/>
  <c r="AP14"/>
  <c r="AR14"/>
  <c r="AT14"/>
  <c r="AV14"/>
  <c r="AX14"/>
  <c r="AZ14"/>
  <c r="P10"/>
  <c r="R10"/>
  <c r="V10"/>
  <c r="T10"/>
  <c r="X10"/>
  <c r="Z10"/>
  <c r="AB10"/>
  <c r="AD10"/>
  <c r="AF10"/>
  <c r="AH10"/>
  <c r="AJ10"/>
  <c r="AL10"/>
  <c r="AN10"/>
  <c r="AP10"/>
  <c r="AR10"/>
  <c r="AT10"/>
  <c r="AV10"/>
  <c r="AX10"/>
  <c r="AZ10"/>
  <c r="P11"/>
  <c r="R11"/>
  <c r="V11"/>
  <c r="X11"/>
  <c r="Z11"/>
  <c r="AB11"/>
  <c r="AD11"/>
  <c r="AF11"/>
  <c r="AH11"/>
  <c r="AJ11"/>
  <c r="AL11"/>
  <c r="AN11"/>
  <c r="AP11"/>
  <c r="AR11"/>
  <c r="AT11"/>
  <c r="AV11"/>
  <c r="AX11"/>
  <c r="AZ11"/>
  <c r="P13"/>
  <c r="R13"/>
  <c r="V13"/>
  <c r="T13"/>
  <c r="X13"/>
  <c r="Z13"/>
  <c r="AB13"/>
  <c r="AD13"/>
  <c r="AF13"/>
  <c r="AH13"/>
  <c r="AJ13"/>
  <c r="AL13"/>
  <c r="AN13"/>
  <c r="AP13"/>
  <c r="AR13"/>
  <c r="AT13"/>
  <c r="AV13"/>
  <c r="AX13"/>
  <c r="AZ13"/>
  <c r="P16"/>
  <c r="R16"/>
  <c r="V16"/>
  <c r="T16"/>
  <c r="X16"/>
  <c r="Z16"/>
  <c r="AB16"/>
  <c r="AD16"/>
  <c r="AF16"/>
  <c r="AH16"/>
  <c r="AJ16"/>
  <c r="AL16"/>
  <c r="AN16"/>
  <c r="AP16"/>
  <c r="AR16"/>
  <c r="AT16"/>
  <c r="AV16"/>
  <c r="AX16"/>
  <c r="AZ16"/>
  <c r="P17"/>
  <c r="V17"/>
  <c r="T17"/>
  <c r="X17"/>
  <c r="Z17"/>
  <c r="AB17"/>
  <c r="AD17"/>
  <c r="AF17"/>
  <c r="AH17"/>
  <c r="AJ17"/>
  <c r="AL17"/>
  <c r="AN17"/>
  <c r="AP17"/>
  <c r="AR17"/>
  <c r="AT17"/>
  <c r="AV17"/>
  <c r="AX17"/>
  <c r="AZ17"/>
  <c r="P18"/>
  <c r="V18"/>
  <c r="T18"/>
  <c r="X18"/>
  <c r="Z18"/>
  <c r="AB18"/>
  <c r="AD18"/>
  <c r="AF18"/>
  <c r="AH18"/>
  <c r="AJ18"/>
  <c r="AL18"/>
  <c r="AN18"/>
  <c r="AP18"/>
  <c r="AR18"/>
  <c r="AT18"/>
  <c r="AV18"/>
  <c r="AX18"/>
  <c r="AZ18"/>
  <c r="P19"/>
  <c r="V19"/>
  <c r="T19"/>
  <c r="X19"/>
  <c r="Z19"/>
  <c r="AB19"/>
  <c r="AD19"/>
  <c r="AF19"/>
  <c r="AH19"/>
  <c r="AJ19"/>
  <c r="AL19"/>
  <c r="AN19"/>
  <c r="AP19"/>
  <c r="AR19"/>
  <c r="AT19"/>
  <c r="AV19"/>
  <c r="AX19"/>
  <c r="AZ19"/>
  <c r="N5"/>
  <c r="N9"/>
  <c r="N7"/>
  <c r="N8"/>
  <c r="N12"/>
  <c r="N14"/>
  <c r="N10"/>
  <c r="N11"/>
  <c r="N13"/>
  <c r="N16"/>
  <c r="N17"/>
  <c r="N18"/>
  <c r="N19"/>
  <c r="V6"/>
  <c r="T6"/>
  <c r="X6"/>
  <c r="Z6"/>
  <c r="AB6"/>
  <c r="AD6"/>
  <c r="AF6"/>
  <c r="AH6"/>
  <c r="AJ6"/>
  <c r="AL6"/>
  <c r="AN6"/>
  <c r="AP6"/>
  <c r="AR6"/>
  <c r="AT6"/>
  <c r="AV6"/>
  <c r="AX6"/>
  <c r="AZ6"/>
  <c r="R6"/>
  <c r="G54"/>
  <c r="I52" l="1"/>
  <c r="P6"/>
  <c r="N6"/>
  <c r="I24" l="1"/>
  <c r="I35"/>
  <c r="G35" s="1"/>
  <c r="G24" l="1"/>
  <c r="I34" l="1"/>
  <c r="G34" s="1"/>
  <c r="I57" l="1"/>
  <c r="G57" s="1"/>
  <c r="I42" l="1"/>
  <c r="G42" s="1"/>
  <c r="I29" l="1"/>
  <c r="I28"/>
  <c r="I44"/>
  <c r="G44" s="1"/>
  <c r="I30"/>
  <c r="I19"/>
  <c r="G19" s="1"/>
  <c r="I45"/>
  <c r="G45" s="1"/>
  <c r="I53"/>
  <c r="G53" s="1"/>
  <c r="I18"/>
  <c r="G18" s="1"/>
  <c r="I32"/>
  <c r="I31"/>
  <c r="I16"/>
  <c r="G16" s="1"/>
  <c r="G52"/>
  <c r="I51"/>
  <c r="G51" s="1"/>
  <c r="I6"/>
  <c r="I14"/>
  <c r="G14" s="1"/>
  <c r="I43"/>
  <c r="G43" s="1"/>
  <c r="I38"/>
  <c r="G38" s="1"/>
  <c r="I37"/>
  <c r="G37" s="1"/>
  <c r="I55"/>
  <c r="G55" s="1"/>
  <c r="I46"/>
  <c r="G46" s="1"/>
  <c r="I40"/>
  <c r="G40" s="1"/>
  <c r="I21"/>
  <c r="G21" s="1"/>
  <c r="I22"/>
  <c r="I27"/>
  <c r="I26"/>
  <c r="G26" s="1"/>
  <c r="I25"/>
  <c r="G25" s="1"/>
  <c r="I33"/>
  <c r="G33" s="1"/>
  <c r="I12"/>
  <c r="G12" s="1"/>
  <c r="I9"/>
  <c r="G9" s="1"/>
  <c r="I13"/>
  <c r="G13" s="1"/>
  <c r="I8"/>
  <c r="G8" s="1"/>
  <c r="I10"/>
  <c r="G10" s="1"/>
  <c r="I17"/>
  <c r="G17" s="1"/>
  <c r="I11"/>
  <c r="G11" s="1"/>
  <c r="I39"/>
  <c r="G39" s="1"/>
  <c r="I5"/>
  <c r="I23"/>
  <c r="I7"/>
  <c r="G7" s="1"/>
  <c r="G5" l="1"/>
  <c r="F15" s="1"/>
  <c r="G29"/>
  <c r="G32"/>
  <c r="G31"/>
  <c r="G27"/>
  <c r="G28"/>
  <c r="G6"/>
  <c r="G22"/>
  <c r="G30"/>
  <c r="G23"/>
  <c r="F35" l="1"/>
  <c r="F24"/>
  <c r="F23"/>
  <c r="F27"/>
  <c r="F25"/>
  <c r="F22"/>
  <c r="F30"/>
  <c r="F32"/>
  <c r="F34"/>
  <c r="F33"/>
  <c r="F31"/>
  <c r="F29"/>
  <c r="F28"/>
  <c r="F26"/>
  <c r="I41"/>
  <c r="H49" l="1"/>
  <c r="H50"/>
  <c r="H48"/>
  <c r="H15"/>
  <c r="H53"/>
  <c r="H40"/>
  <c r="H56"/>
  <c r="H57"/>
  <c r="H51"/>
  <c r="H46"/>
  <c r="H41"/>
  <c r="H44"/>
  <c r="H52"/>
  <c r="H38"/>
  <c r="H47"/>
  <c r="H54"/>
  <c r="H43"/>
  <c r="H55"/>
  <c r="H42"/>
  <c r="H45"/>
  <c r="G41"/>
  <c r="F50" s="1"/>
  <c r="H35"/>
  <c r="H24"/>
  <c r="H39"/>
  <c r="H37"/>
  <c r="H34"/>
  <c r="H26"/>
  <c r="H11"/>
  <c r="H33"/>
  <c r="H9"/>
  <c r="H23"/>
  <c r="H14"/>
  <c r="H29"/>
  <c r="H5"/>
  <c r="H28"/>
  <c r="H18"/>
  <c r="H31"/>
  <c r="H22"/>
  <c r="H17"/>
  <c r="H12"/>
  <c r="H32"/>
  <c r="H19"/>
  <c r="H10"/>
  <c r="H27"/>
  <c r="H7"/>
  <c r="H6"/>
  <c r="H25"/>
  <c r="H8"/>
  <c r="H21"/>
  <c r="H16"/>
  <c r="H13"/>
  <c r="H30"/>
  <c r="F48" l="1"/>
  <c r="F49"/>
  <c r="F47"/>
  <c r="F56"/>
  <c r="F54"/>
  <c r="F41"/>
  <c r="F37"/>
  <c r="F43"/>
  <c r="F55"/>
  <c r="F44"/>
  <c r="F40"/>
  <c r="F45"/>
  <c r="F51"/>
  <c r="F46"/>
  <c r="F52"/>
  <c r="F57"/>
  <c r="F53"/>
  <c r="F42"/>
  <c r="F38"/>
  <c r="F21"/>
  <c r="F39"/>
  <c r="F7"/>
  <c r="F18"/>
  <c r="F5"/>
  <c r="F17"/>
  <c r="F10"/>
  <c r="F13"/>
  <c r="F11"/>
  <c r="F19"/>
  <c r="F16"/>
  <c r="F14"/>
  <c r="F8"/>
  <c r="F12"/>
  <c r="F9"/>
  <c r="F6"/>
  <c r="J5" l="1"/>
  <c r="K5"/>
  <c r="J6" l="1"/>
  <c r="J7" s="1"/>
  <c r="J8" s="1"/>
  <c r="J9" s="1"/>
  <c r="K6"/>
  <c r="K7" s="1"/>
  <c r="K8" s="1"/>
  <c r="J10" l="1"/>
  <c r="J11" s="1"/>
  <c r="J12" s="1"/>
  <c r="J13" s="1"/>
  <c r="J14" s="1"/>
  <c r="J15" s="1"/>
  <c r="J16" s="1"/>
  <c r="J17" s="1"/>
  <c r="J18" l="1"/>
  <c r="J19"/>
  <c r="K9"/>
  <c r="K10"/>
  <c r="K11"/>
  <c r="K12"/>
  <c r="K13"/>
  <c r="K14"/>
  <c r="K15"/>
  <c r="K16"/>
  <c r="K17"/>
  <c r="K19"/>
  <c r="K18"/>
  <c r="J21"/>
  <c r="J22"/>
  <c r="J23"/>
  <c r="J24"/>
  <c r="J25"/>
  <c r="J26"/>
  <c r="J27"/>
  <c r="J28"/>
  <c r="J29"/>
  <c r="J30"/>
  <c r="J31"/>
  <c r="J32"/>
  <c r="J33"/>
  <c r="J34"/>
  <c r="J35"/>
  <c r="J37"/>
  <c r="J38"/>
  <c r="J39" s="1"/>
  <c r="J40" s="1"/>
  <c r="J41" s="1"/>
  <c r="J42" s="1"/>
  <c r="J43" s="1"/>
  <c r="J44" s="1"/>
  <c r="J45" s="1"/>
  <c r="J46" s="1"/>
  <c r="K21"/>
  <c r="K22"/>
  <c r="K23"/>
  <c r="K24"/>
  <c r="K25"/>
  <c r="K26"/>
  <c r="K27"/>
  <c r="K28"/>
  <c r="K29"/>
  <c r="K30"/>
  <c r="K31"/>
  <c r="K32"/>
  <c r="K33"/>
  <c r="K34"/>
  <c r="K35"/>
  <c r="K37"/>
  <c r="K38" s="1"/>
  <c r="K39" s="1"/>
  <c r="K40" s="1"/>
  <c r="K41" s="1"/>
  <c r="K42" s="1"/>
  <c r="K43" s="1"/>
  <c r="K44" s="1"/>
  <c r="K45" s="1"/>
  <c r="K46" s="1"/>
  <c r="J47" l="1"/>
  <c r="J49" s="1"/>
  <c r="J48"/>
  <c r="J50" s="1"/>
  <c r="J51" s="1"/>
  <c r="J52" s="1"/>
  <c r="J53" s="1"/>
  <c r="K48"/>
  <c r="K50" s="1"/>
  <c r="K51" s="1"/>
  <c r="K52" s="1"/>
  <c r="K53" s="1"/>
  <c r="K47"/>
  <c r="K49" s="1"/>
  <c r="J54" l="1"/>
  <c r="J55" s="1"/>
  <c r="J56" s="1"/>
  <c r="J57"/>
  <c r="K57"/>
  <c r="K54"/>
  <c r="K55" s="1"/>
  <c r="K56" s="1"/>
</calcChain>
</file>

<file path=xl/sharedStrings.xml><?xml version="1.0" encoding="utf-8"?>
<sst xmlns="http://schemas.openxmlformats.org/spreadsheetml/2006/main" count="243" uniqueCount="163">
  <si>
    <t xml:space="preserve">№ цеха/ ФН </t>
  </si>
  <si>
    <t>Название КОМАНДЫ</t>
  </si>
  <si>
    <t>Итого по своей группе</t>
  </si>
  <si>
    <t>Итого в общем зачете</t>
  </si>
  <si>
    <t>Количество команд</t>
  </si>
  <si>
    <t>Лыжи</t>
  </si>
  <si>
    <t>Пулевая стрельба</t>
  </si>
  <si>
    <t>Шахматы</t>
  </si>
  <si>
    <t>Настольный теннис</t>
  </si>
  <si>
    <t>Эстафетное плавание</t>
  </si>
  <si>
    <t>Стрелковый полиатлон</t>
  </si>
  <si>
    <t>Волейбол</t>
  </si>
  <si>
    <t>Бадминтон</t>
  </si>
  <si>
    <t>Легкая атлетика</t>
  </si>
  <si>
    <t>Легкоатлетическая эстафета</t>
  </si>
  <si>
    <t>Северная ходьба</t>
  </si>
  <si>
    <t>Миди-Футбол</t>
  </si>
  <si>
    <t>Мини-Футбол</t>
  </si>
  <si>
    <t>Городки</t>
  </si>
  <si>
    <t>Спортинг-Компакт</t>
  </si>
  <si>
    <t>Баскетбол</t>
  </si>
  <si>
    <t>Дартс</t>
  </si>
  <si>
    <t>Бильярд</t>
  </si>
  <si>
    <t>Кол-во очков</t>
  </si>
  <si>
    <t>Место</t>
  </si>
  <si>
    <t>группа</t>
  </si>
  <si>
    <t>всего</t>
  </si>
  <si>
    <t>место</t>
  </si>
  <si>
    <t>очки</t>
  </si>
  <si>
    <t>1-я группа (численность свыше 550 человек)</t>
  </si>
  <si>
    <t>Логистика</t>
  </si>
  <si>
    <t>УЖДТ</t>
  </si>
  <si>
    <t>Прокатное производство</t>
  </si>
  <si>
    <t>ЦХПП</t>
  </si>
  <si>
    <t>АО "НЛМК-Инжиниринг"</t>
  </si>
  <si>
    <t>НЛМК-Инжиниринг</t>
  </si>
  <si>
    <t>Организация и выполнение ТОИР</t>
  </si>
  <si>
    <t>ЦРМО</t>
  </si>
  <si>
    <t>АТУ</t>
  </si>
  <si>
    <t>Снабжение</t>
  </si>
  <si>
    <t xml:space="preserve">ФН </t>
  </si>
  <si>
    <t>ФН Снабжение</t>
  </si>
  <si>
    <t>РЦКО</t>
  </si>
  <si>
    <t>ЦГП</t>
  </si>
  <si>
    <t>ФН</t>
  </si>
  <si>
    <t>Аглодоменное производство</t>
  </si>
  <si>
    <t>АГЦ</t>
  </si>
  <si>
    <t>ЦДС</t>
  </si>
  <si>
    <t>ЦРПО</t>
  </si>
  <si>
    <t>КХП</t>
  </si>
  <si>
    <t>Машиностроительное производство</t>
  </si>
  <si>
    <t xml:space="preserve">ООО «Строительно-монтажный трест НЛМК» </t>
  </si>
  <si>
    <t>СМТ</t>
  </si>
  <si>
    <t>ДЦ-2</t>
  </si>
  <si>
    <t>Продажи</t>
  </si>
  <si>
    <t>ДЦ-1</t>
  </si>
  <si>
    <t>ДИП</t>
  </si>
  <si>
    <t>Энергетическое производство</t>
  </si>
  <si>
    <t>ЦВС</t>
  </si>
  <si>
    <t>ЦЭлС</t>
  </si>
  <si>
    <t>Кислородный цех</t>
  </si>
  <si>
    <t>МЦПО</t>
  </si>
  <si>
    <t>Сталеплавильное производство</t>
  </si>
  <si>
    <t>Копровый цех</t>
  </si>
  <si>
    <t>3-я группа (численность до 250 человек)</t>
  </si>
  <si>
    <t>Инвестиции</t>
  </si>
  <si>
    <t>Энергетика</t>
  </si>
  <si>
    <t>ДУЭК</t>
  </si>
  <si>
    <t>Юридическая поддержка</t>
  </si>
  <si>
    <t>Автоматизация технологических процессов</t>
  </si>
  <si>
    <t>ДАТП</t>
  </si>
  <si>
    <t>Цех УТЭЦ</t>
  </si>
  <si>
    <t>УТЭЦ-2</t>
  </si>
  <si>
    <t>2-я группа (численность от 250 до 550 человек)</t>
  </si>
  <si>
    <t>ФН Развитие технологии</t>
  </si>
  <si>
    <t>ЦЛК</t>
  </si>
  <si>
    <t>ТЕХНОЛОГИЯ И ТЕХНИЧЕСКИЕ ФУНКЦИИ</t>
  </si>
  <si>
    <t>Управление развития ТОиР</t>
  </si>
  <si>
    <t>ЦТАиЭО СП</t>
  </si>
  <si>
    <t>ЦТАиЭО АДП</t>
  </si>
  <si>
    <t>ЦТАиЭО ПП</t>
  </si>
  <si>
    <t>МЦСО</t>
  </si>
  <si>
    <t xml:space="preserve"> </t>
  </si>
  <si>
    <t>№ группы</t>
  </si>
  <si>
    <t>Организация и выполнение ТОиР</t>
  </si>
  <si>
    <t>Механо-ремонтный цех</t>
  </si>
  <si>
    <t>МРЦ</t>
  </si>
  <si>
    <t>Управление железнодорожного транспорта</t>
  </si>
  <si>
    <t>Ремонтный цех кранового оборудования</t>
  </si>
  <si>
    <t>Цех по ремонту металлургического оборудования</t>
  </si>
  <si>
    <t>Цех холодного проката и покрытий</t>
  </si>
  <si>
    <t>Автотранспортное управление</t>
  </si>
  <si>
    <t>Цех горячего проката</t>
  </si>
  <si>
    <t>Цех технологической автоматизации и электрооборудования прокатного производства</t>
  </si>
  <si>
    <t>Коксохимическое производство</t>
  </si>
  <si>
    <t>Агломерационный цех</t>
  </si>
  <si>
    <t>Цех динамной стали</t>
  </si>
  <si>
    <t>Цех по ремонту прокатного оборудования</t>
  </si>
  <si>
    <t>ФН СПП</t>
  </si>
  <si>
    <t>Конвертерный цех № 1, №2 (6,7)</t>
  </si>
  <si>
    <t>СП (57, 338, 339, 340, 401, 411, 432)</t>
  </si>
  <si>
    <t>Доменный цех № 2</t>
  </si>
  <si>
    <t>Доменный цех № 1</t>
  </si>
  <si>
    <t>Цех технологической автоматизации и электрооборудования аглодоменного производства</t>
  </si>
  <si>
    <t>Цех водоснабжения</t>
  </si>
  <si>
    <t>Цех технологической автоматизации и электрооборудования сталеплавильного производства</t>
  </si>
  <si>
    <t>Цех электроснабжения</t>
  </si>
  <si>
    <t>Механосборочный цех прокатного оборудования</t>
  </si>
  <si>
    <t>Цех центральная лаборатория комбината</t>
  </si>
  <si>
    <t>Механосборочный цех сталеплавильного оборудования</t>
  </si>
  <si>
    <t>СП (336, 389, 395)</t>
  </si>
  <si>
    <t>СП (94, 447)</t>
  </si>
  <si>
    <t xml:space="preserve">Развитие технологии </t>
  </si>
  <si>
    <t>СП (313, 442)</t>
  </si>
  <si>
    <t>Дирекция по управлению энергетическим комплексом</t>
  </si>
  <si>
    <t>ФН Дирекция по персоналу (ДП)</t>
  </si>
  <si>
    <t>Управление предпроектных работ</t>
  </si>
  <si>
    <t>Дирекция капитального строительства</t>
  </si>
  <si>
    <t>Охрана труда и промышленная безопасность</t>
  </si>
  <si>
    <t>Цех утилизационная теплоэлектроцентраль № 2</t>
  </si>
  <si>
    <t>Аппарат вице-президента по правовым вопросам</t>
  </si>
  <si>
    <t>Дирекция по автоматизации технологических процессов</t>
  </si>
  <si>
    <t>Дирекция по энергетическому производству</t>
  </si>
  <si>
    <t>ДЭП</t>
  </si>
  <si>
    <t>ДПВ</t>
  </si>
  <si>
    <t>ФН Техническая дирекция (ТД)</t>
  </si>
  <si>
    <t>СП (72, 317, 371, 399, 417)</t>
  </si>
  <si>
    <t xml:space="preserve">Технология и технологические функции </t>
  </si>
  <si>
    <t>Теплосиловой цех</t>
  </si>
  <si>
    <t>УР ТОиР</t>
  </si>
  <si>
    <t>ТСЦ</t>
  </si>
  <si>
    <t>Цех утилизационная теплоэлектроцентраль</t>
  </si>
  <si>
    <t>СП (269, 291, 444, 445)</t>
  </si>
  <si>
    <t xml:space="preserve">Инвестиции  </t>
  </si>
  <si>
    <t>Спартакиада подразделений ПАО "НЛМК" 2025г.</t>
  </si>
  <si>
    <t>Инжиниринг</t>
  </si>
  <si>
    <t>Управление персоналом</t>
  </si>
  <si>
    <t xml:space="preserve">Наименование структурного подразделения (СП)
</t>
  </si>
  <si>
    <t>Дирекция «Университет НЛМК»</t>
  </si>
  <si>
    <t>Университет НЛМК</t>
  </si>
  <si>
    <t>Дирекция по транспорту</t>
  </si>
  <si>
    <t>СП (286, 287, 289, 290, 293, 319, 321, 375, 376, ,378, 382)</t>
  </si>
  <si>
    <t>-</t>
  </si>
  <si>
    <t>УПР</t>
  </si>
  <si>
    <t>ДКС</t>
  </si>
  <si>
    <t>Функциональное направление (ФН)</t>
  </si>
  <si>
    <t>ФН Машиностроительное управление (МУ)</t>
  </si>
  <si>
    <t>Дирекция по безопасности</t>
  </si>
  <si>
    <t>Обеспечение безопасности</t>
  </si>
  <si>
    <t>ФН Продажи</t>
  </si>
  <si>
    <t>Эстафета ГТО</t>
  </si>
  <si>
    <t>Гири</t>
  </si>
  <si>
    <t>СП (216, 279)</t>
  </si>
  <si>
    <t>ФН УОТиПБ</t>
  </si>
  <si>
    <t>Управление рисками</t>
  </si>
  <si>
    <t>Дирекция по управлению рисками и внутреннему контролю</t>
  </si>
  <si>
    <t>ДУРиВК</t>
  </si>
  <si>
    <t>ЦРСО</t>
  </si>
  <si>
    <t>Цех по ремонту сталеплавильного оборудования</t>
  </si>
  <si>
    <t>Управление технологического транспорта и инфраструктуры</t>
  </si>
  <si>
    <t>УТТиИ</t>
  </si>
  <si>
    <t>Дирекция по сталеплавильному производству</t>
  </si>
  <si>
    <t>ДПСП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</si>
</sst>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 Cyr"/>
      <charset val="204"/>
    </font>
    <font>
      <sz val="72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60"/>
      <name val="Calibri"/>
      <family val="2"/>
      <charset val="204"/>
      <scheme val="minor"/>
    </font>
    <font>
      <sz val="13"/>
      <name val="Times New Roman"/>
      <family val="1"/>
    </font>
    <font>
      <b/>
      <sz val="2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2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i/>
      <sz val="2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1"/>
      <name val="Calibri"/>
      <family val="2"/>
      <charset val="204"/>
      <scheme val="minor"/>
    </font>
    <font>
      <sz val="2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2" fontId="9" fillId="3" borderId="15" xfId="0" applyNumberFormat="1" applyFont="1" applyFill="1" applyBorder="1" applyAlignment="1">
      <alignment vertical="center"/>
    </xf>
    <xf numFmtId="1" fontId="9" fillId="3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3" borderId="17" xfId="0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6" fillId="6" borderId="3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/>
    </xf>
    <xf numFmtId="1" fontId="6" fillId="6" borderId="11" xfId="0" applyNumberFormat="1" applyFont="1" applyFill="1" applyBorder="1" applyAlignment="1">
      <alignment horizontal="center" vertical="center" wrapText="1"/>
    </xf>
    <xf numFmtId="1" fontId="6" fillId="6" borderId="12" xfId="0" applyNumberFormat="1" applyFont="1" applyFill="1" applyBorder="1" applyAlignment="1">
      <alignment horizontal="center" vertical="center"/>
    </xf>
    <xf numFmtId="1" fontId="6" fillId="6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1" fontId="14" fillId="0" borderId="21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" fontId="14" fillId="0" borderId="19" xfId="0" applyNumberFormat="1" applyFont="1" applyFill="1" applyBorder="1" applyAlignment="1">
      <alignment horizontal="center" vertical="center" wrapText="1"/>
    </xf>
    <xf numFmtId="1" fontId="14" fillId="0" borderId="20" xfId="0" applyNumberFormat="1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16" fillId="0" borderId="22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12" fillId="6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center" wrapText="1"/>
    </xf>
    <xf numFmtId="1" fontId="6" fillId="4" borderId="12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" fontId="6" fillId="6" borderId="27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" fontId="14" fillId="0" borderId="18" xfId="0" applyNumberFormat="1" applyFont="1" applyFill="1" applyBorder="1" applyAlignment="1">
      <alignment horizontal="center" vertical="center" wrapText="1"/>
    </xf>
    <xf numFmtId="0" fontId="16" fillId="0" borderId="23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3" borderId="15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6" fillId="8" borderId="21" xfId="0" applyNumberFormat="1" applyFont="1" applyFill="1" applyBorder="1" applyAlignment="1">
      <alignment horizontal="center" vertical="center"/>
    </xf>
    <xf numFmtId="0" fontId="16" fillId="8" borderId="22" xfId="0" applyNumberFormat="1" applyFont="1" applyFill="1" applyBorder="1" applyAlignment="1">
      <alignment horizontal="center" vertical="center"/>
    </xf>
    <xf numFmtId="0" fontId="16" fillId="8" borderId="19" xfId="0" applyNumberFormat="1" applyFont="1" applyFill="1" applyBorder="1" applyAlignment="1">
      <alignment horizontal="center" vertical="center"/>
    </xf>
    <xf numFmtId="0" fontId="13" fillId="8" borderId="19" xfId="0" applyNumberFormat="1" applyFont="1" applyFill="1" applyBorder="1" applyAlignment="1">
      <alignment horizontal="center" vertical="center"/>
    </xf>
    <xf numFmtId="0" fontId="13" fillId="8" borderId="17" xfId="0" applyNumberFormat="1" applyFont="1" applyFill="1" applyBorder="1" applyAlignment="1">
      <alignment horizontal="center" vertical="center"/>
    </xf>
    <xf numFmtId="0" fontId="16" fillId="8" borderId="23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96"/>
  <sheetViews>
    <sheetView showZeros="0" tabSelected="1" zoomScale="40" zoomScaleNormal="40" workbookViewId="0">
      <pane xSplit="11" ySplit="3" topLeftCell="L48" activePane="bottomRight" state="frozen"/>
      <selection pane="topRight" activeCell="J1" sqref="J1"/>
      <selection pane="bottomLeft" activeCell="A4" sqref="A4"/>
      <selection pane="bottomRight" activeCell="J55" sqref="J55"/>
    </sheetView>
  </sheetViews>
  <sheetFormatPr defaultColWidth="9.42578125" defaultRowHeight="16.5"/>
  <cols>
    <col min="1" max="1" width="45.42578125" style="38" customWidth="1"/>
    <col min="2" max="2" width="74.42578125" style="91" customWidth="1"/>
    <col min="3" max="3" width="21.5703125" style="37" customWidth="1"/>
    <col min="4" max="4" width="60.7109375" style="67" customWidth="1"/>
    <col min="5" max="5" width="17.85546875" style="67" customWidth="1"/>
    <col min="6" max="6" width="15.5703125" style="40" customWidth="1"/>
    <col min="7" max="7" width="15.5703125" style="39" customWidth="1"/>
    <col min="8" max="8" width="13.42578125" style="33" customWidth="1"/>
    <col min="9" max="9" width="15.42578125" style="40" customWidth="1"/>
    <col min="10" max="10" width="13.5703125" style="40" bestFit="1" customWidth="1"/>
    <col min="11" max="11" width="15.42578125" style="33" customWidth="1"/>
    <col min="12" max="12" width="4.42578125" style="5" customWidth="1"/>
    <col min="13" max="17" width="9.5703125" style="5" customWidth="1"/>
    <col min="18" max="18" width="12.42578125" style="5" customWidth="1"/>
    <col min="19" max="19" width="9.5703125" style="5" customWidth="1"/>
    <col min="20" max="20" width="10.5703125" style="40" customWidth="1"/>
    <col min="21" max="21" width="9.5703125" style="5" customWidth="1"/>
    <col min="22" max="22" width="9.5703125" style="40" customWidth="1"/>
    <col min="23" max="23" width="9.5703125" style="42" customWidth="1"/>
    <col min="24" max="24" width="10.28515625" style="5" customWidth="1"/>
    <col min="25" max="25" width="9.5703125" style="5" customWidth="1"/>
    <col min="26" max="26" width="9.5703125" style="40" customWidth="1"/>
    <col min="27" max="27" width="9.5703125" style="5" customWidth="1"/>
    <col min="28" max="28" width="12" style="5" customWidth="1"/>
    <col min="29" max="32" width="9.5703125" style="5" customWidth="1"/>
    <col min="33" max="33" width="10" style="5" customWidth="1"/>
    <col min="34" max="37" width="9.5703125" style="5" customWidth="1"/>
    <col min="38" max="38" width="9.5703125" style="41" customWidth="1"/>
    <col min="39" max="39" width="9.5703125" style="5" customWidth="1"/>
    <col min="40" max="40" width="10.42578125" style="5" customWidth="1"/>
    <col min="41" max="42" width="9.5703125" style="5" customWidth="1"/>
    <col min="43" max="43" width="10" style="5" customWidth="1"/>
    <col min="44" max="45" width="9.5703125" style="5" customWidth="1"/>
    <col min="46" max="46" width="12.42578125" style="5" customWidth="1"/>
    <col min="47" max="47" width="10" style="5" customWidth="1"/>
    <col min="48" max="48" width="9.5703125" style="5" customWidth="1"/>
    <col min="49" max="49" width="9.5703125" style="37" customWidth="1"/>
    <col min="50" max="50" width="9.5703125" style="41" customWidth="1"/>
    <col min="51" max="51" width="11" style="5" customWidth="1"/>
    <col min="52" max="52" width="8.5703125" style="5" customWidth="1"/>
    <col min="53" max="16384" width="9.42578125" style="5"/>
  </cols>
  <sheetData>
    <row r="1" spans="1:52" ht="101.25" customHeight="1" thickBot="1">
      <c r="A1" s="50"/>
      <c r="B1" s="84"/>
      <c r="C1" s="1"/>
      <c r="D1" s="64" t="s">
        <v>134</v>
      </c>
      <c r="E1" s="64"/>
      <c r="F1" s="3"/>
      <c r="G1" s="2"/>
      <c r="H1" s="4"/>
      <c r="I1" s="3"/>
      <c r="J1" s="3"/>
      <c r="K1" s="4"/>
      <c r="M1" s="6"/>
      <c r="N1" s="6"/>
      <c r="O1" s="6"/>
      <c r="P1" s="6"/>
      <c r="Q1" s="6"/>
      <c r="R1" s="6"/>
      <c r="S1" s="6" t="s">
        <v>82</v>
      </c>
      <c r="T1" s="3"/>
      <c r="U1" s="6"/>
      <c r="V1" s="3"/>
      <c r="W1" s="7"/>
      <c r="X1" s="6"/>
      <c r="Y1" s="6"/>
      <c r="Z1" s="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8"/>
      <c r="AM1" s="6"/>
      <c r="AN1" s="6"/>
      <c r="AO1" s="6"/>
      <c r="AP1" s="6"/>
      <c r="AQ1" s="6"/>
      <c r="AR1" s="6"/>
      <c r="AS1" s="6"/>
      <c r="AT1" s="6"/>
      <c r="AU1" s="6"/>
      <c r="AV1" s="6"/>
      <c r="AW1" s="1"/>
      <c r="AX1" s="8"/>
      <c r="AY1" s="6"/>
      <c r="AZ1" s="6"/>
    </row>
    <row r="2" spans="1:52" ht="75.75" customHeight="1">
      <c r="A2" s="101" t="s">
        <v>145</v>
      </c>
      <c r="B2" s="109" t="s">
        <v>137</v>
      </c>
      <c r="C2" s="103" t="s">
        <v>0</v>
      </c>
      <c r="D2" s="103" t="s">
        <v>1</v>
      </c>
      <c r="E2" s="103" t="s">
        <v>83</v>
      </c>
      <c r="F2" s="105" t="s">
        <v>2</v>
      </c>
      <c r="G2" s="106"/>
      <c r="H2" s="107" t="s">
        <v>3</v>
      </c>
      <c r="I2" s="108"/>
      <c r="J2" s="113" t="s">
        <v>4</v>
      </c>
      <c r="K2" s="107"/>
      <c r="L2" s="81"/>
      <c r="M2" s="111" t="s">
        <v>6</v>
      </c>
      <c r="N2" s="112"/>
      <c r="O2" s="111" t="s">
        <v>21</v>
      </c>
      <c r="P2" s="112"/>
      <c r="Q2" s="111" t="s">
        <v>8</v>
      </c>
      <c r="R2" s="112"/>
      <c r="S2" s="111" t="s">
        <v>5</v>
      </c>
      <c r="T2" s="112"/>
      <c r="U2" s="111" t="s">
        <v>10</v>
      </c>
      <c r="V2" s="112"/>
      <c r="W2" s="111" t="s">
        <v>9</v>
      </c>
      <c r="X2" s="112"/>
      <c r="Y2" s="111" t="s">
        <v>12</v>
      </c>
      <c r="Z2" s="112"/>
      <c r="AA2" s="111" t="s">
        <v>7</v>
      </c>
      <c r="AB2" s="112"/>
      <c r="AC2" s="111" t="s">
        <v>13</v>
      </c>
      <c r="AD2" s="112"/>
      <c r="AE2" s="111" t="s">
        <v>11</v>
      </c>
      <c r="AF2" s="112"/>
      <c r="AG2" s="111" t="s">
        <v>14</v>
      </c>
      <c r="AH2" s="112"/>
      <c r="AI2" s="111" t="s">
        <v>15</v>
      </c>
      <c r="AJ2" s="112"/>
      <c r="AK2" s="111" t="s">
        <v>16</v>
      </c>
      <c r="AL2" s="112"/>
      <c r="AM2" s="111" t="s">
        <v>17</v>
      </c>
      <c r="AN2" s="112"/>
      <c r="AO2" s="111" t="s">
        <v>18</v>
      </c>
      <c r="AP2" s="112"/>
      <c r="AQ2" s="111" t="s">
        <v>20</v>
      </c>
      <c r="AR2" s="112"/>
      <c r="AS2" s="111" t="s">
        <v>150</v>
      </c>
      <c r="AT2" s="112"/>
      <c r="AU2" s="111" t="s">
        <v>151</v>
      </c>
      <c r="AV2" s="112"/>
      <c r="AW2" s="111" t="s">
        <v>19</v>
      </c>
      <c r="AX2" s="112"/>
      <c r="AY2" s="114" t="s">
        <v>22</v>
      </c>
      <c r="AZ2" s="115"/>
    </row>
    <row r="3" spans="1:52" ht="84" customHeight="1">
      <c r="A3" s="102"/>
      <c r="B3" s="110"/>
      <c r="C3" s="104"/>
      <c r="D3" s="104"/>
      <c r="E3" s="104"/>
      <c r="F3" s="46" t="s">
        <v>24</v>
      </c>
      <c r="G3" s="45" t="s">
        <v>23</v>
      </c>
      <c r="H3" s="48" t="s">
        <v>24</v>
      </c>
      <c r="I3" s="47" t="s">
        <v>23</v>
      </c>
      <c r="J3" s="49" t="s">
        <v>25</v>
      </c>
      <c r="K3" s="75" t="s">
        <v>26</v>
      </c>
      <c r="L3" s="82"/>
      <c r="M3" s="14" t="s">
        <v>27</v>
      </c>
      <c r="N3" s="10" t="s">
        <v>28</v>
      </c>
      <c r="O3" s="9" t="s">
        <v>27</v>
      </c>
      <c r="P3" s="10" t="s">
        <v>28</v>
      </c>
      <c r="Q3" s="9" t="s">
        <v>27</v>
      </c>
      <c r="R3" s="11" t="s">
        <v>28</v>
      </c>
      <c r="S3" s="9" t="s">
        <v>27</v>
      </c>
      <c r="T3" s="12" t="s">
        <v>28</v>
      </c>
      <c r="U3" s="9" t="s">
        <v>27</v>
      </c>
      <c r="V3" s="12" t="s">
        <v>28</v>
      </c>
      <c r="W3" s="9" t="s">
        <v>27</v>
      </c>
      <c r="X3" s="11" t="s">
        <v>28</v>
      </c>
      <c r="Y3" s="14" t="s">
        <v>27</v>
      </c>
      <c r="Z3" s="71" t="s">
        <v>28</v>
      </c>
      <c r="AA3" s="9" t="s">
        <v>27</v>
      </c>
      <c r="AB3" s="11" t="s">
        <v>28</v>
      </c>
      <c r="AC3" s="9" t="s">
        <v>27</v>
      </c>
      <c r="AD3" s="11" t="s">
        <v>28</v>
      </c>
      <c r="AE3" s="15" t="s">
        <v>27</v>
      </c>
      <c r="AF3" s="11" t="s">
        <v>28</v>
      </c>
      <c r="AG3" s="10" t="s">
        <v>27</v>
      </c>
      <c r="AH3" s="11" t="s">
        <v>28</v>
      </c>
      <c r="AI3" s="9" t="s">
        <v>27</v>
      </c>
      <c r="AJ3" s="11" t="s">
        <v>28</v>
      </c>
      <c r="AK3" s="9" t="s">
        <v>27</v>
      </c>
      <c r="AL3" s="13" t="s">
        <v>28</v>
      </c>
      <c r="AM3" s="9" t="s">
        <v>27</v>
      </c>
      <c r="AN3" s="11" t="s">
        <v>28</v>
      </c>
      <c r="AO3" s="9" t="s">
        <v>27</v>
      </c>
      <c r="AP3" s="11" t="s">
        <v>28</v>
      </c>
      <c r="AQ3" s="14" t="s">
        <v>27</v>
      </c>
      <c r="AR3" s="11" t="s">
        <v>28</v>
      </c>
      <c r="AS3" s="9" t="s">
        <v>27</v>
      </c>
      <c r="AT3" s="11" t="s">
        <v>28</v>
      </c>
      <c r="AU3" s="9" t="s">
        <v>27</v>
      </c>
      <c r="AV3" s="11" t="s">
        <v>28</v>
      </c>
      <c r="AW3" s="9" t="s">
        <v>27</v>
      </c>
      <c r="AX3" s="16" t="s">
        <v>28</v>
      </c>
      <c r="AY3" s="14" t="s">
        <v>27</v>
      </c>
      <c r="AZ3" s="11" t="s">
        <v>28</v>
      </c>
    </row>
    <row r="4" spans="1:52" s="20" customFormat="1" ht="34.5" customHeight="1">
      <c r="A4" s="51"/>
      <c r="B4" s="85"/>
      <c r="C4" s="17"/>
      <c r="D4" s="65" t="s">
        <v>29</v>
      </c>
      <c r="E4" s="72"/>
      <c r="F4" s="17"/>
      <c r="G4" s="18"/>
      <c r="H4" s="19"/>
      <c r="I4" s="17"/>
      <c r="J4" s="19"/>
      <c r="K4" s="19"/>
      <c r="L4" s="82"/>
      <c r="M4" s="17"/>
      <c r="N4" s="21"/>
      <c r="O4" s="17"/>
      <c r="P4" s="17"/>
      <c r="Q4" s="17"/>
      <c r="R4" s="17"/>
      <c r="S4" s="17"/>
      <c r="T4" s="19"/>
      <c r="U4" s="17"/>
      <c r="V4" s="19"/>
      <c r="W4" s="17"/>
      <c r="X4" s="17"/>
      <c r="Y4" s="17"/>
      <c r="Z4" s="19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22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22"/>
      <c r="AY4" s="17"/>
      <c r="AZ4" s="17"/>
    </row>
    <row r="5" spans="1:52" s="20" customFormat="1" ht="57">
      <c r="A5" s="52" t="s">
        <v>34</v>
      </c>
      <c r="B5" s="86" t="s">
        <v>135</v>
      </c>
      <c r="C5" s="23" t="s">
        <v>142</v>
      </c>
      <c r="D5" s="92" t="s">
        <v>35</v>
      </c>
      <c r="E5" s="73">
        <v>1</v>
      </c>
      <c r="F5" s="62">
        <f t="shared" ref="F5:F19" si="0">_xlfn.RANK.EQ(G5,$G$5:$G$19,0)</f>
        <v>1</v>
      </c>
      <c r="G5" s="63">
        <f t="shared" ref="G5:G19" si="1">I5</f>
        <v>98</v>
      </c>
      <c r="H5" s="57">
        <f t="shared" ref="H5:H19" si="2">_xlfn.RANK.EQ(I5,$I$5:$I$51,0)</f>
        <v>1</v>
      </c>
      <c r="I5" s="58">
        <f t="shared" ref="I5:I19" si="3">N5+P5+R5+V5+X5+AL5+T5+AN5+AD5+AJ5+AF5+AT5+AX5+AB5+AV5+AP5+Z5+AR5+AZ5+AH5</f>
        <v>98</v>
      </c>
      <c r="J5" s="57">
        <f t="shared" ref="J5:J18" si="4">1+J4</f>
        <v>1</v>
      </c>
      <c r="K5" s="76">
        <f t="shared" ref="K5:K18" si="5">K4+1</f>
        <v>1</v>
      </c>
      <c r="L5" s="82"/>
      <c r="M5" s="79">
        <v>2</v>
      </c>
      <c r="N5" s="60">
        <f t="shared" ref="N5:N19" si="6">IF(M5&gt;0,IF(M5&gt;26,1,IF(M5&gt;2,28-M5,IF(M5=2,27,30))),0)</f>
        <v>27</v>
      </c>
      <c r="O5" s="59">
        <v>9</v>
      </c>
      <c r="P5" s="60">
        <f t="shared" ref="P5:P19" si="7">IF(O5&gt;0,IF(O5&gt;26,1,IF(O5&gt;2,28-O5,IF(O5=2,27,30))),0)</f>
        <v>19</v>
      </c>
      <c r="Q5" s="59">
        <v>1</v>
      </c>
      <c r="R5" s="60">
        <f t="shared" ref="R5:R13" si="8">IF(Q5&gt;0,IF(Q5&gt;26,1,IF(Q5&gt;2,28-Q5,IF(Q5=2,27,30))),0)</f>
        <v>30</v>
      </c>
      <c r="S5" s="59">
        <v>6</v>
      </c>
      <c r="T5" s="60">
        <f t="shared" ref="T5:T10" si="9">IF(S5&gt;0,IF(S5&gt;26,1,IF(S5&gt;2,28-S5,IF(S5=2,27,30))),0)</f>
        <v>22</v>
      </c>
      <c r="U5" s="59"/>
      <c r="V5" s="60">
        <f t="shared" ref="V5:V19" si="10">IF(U5&gt;0,IF(U5&gt;26,1,IF(U5&gt;2,28-U5,IF(U5=2,27,30))),0)</f>
        <v>0</v>
      </c>
      <c r="W5" s="59"/>
      <c r="X5" s="60">
        <f t="shared" ref="X5:X19" si="11">IF(W5&gt;0,IF(W5&gt;26,1,IF(W5&gt;2,28-W5,IF(W5=2,27,30))),0)</f>
        <v>0</v>
      </c>
      <c r="Y5" s="59"/>
      <c r="Z5" s="60">
        <f t="shared" ref="Z5:Z19" si="12">IF(Y5&gt;0,IF(Y5&gt;26,1,IF(Y5&gt;2,28-Y5,IF(Y5=2,27,30))),0)</f>
        <v>0</v>
      </c>
      <c r="AA5" s="59"/>
      <c r="AB5" s="60">
        <f t="shared" ref="AB5:AB19" si="13">IF(AA5&gt;0,IF(AA5&gt;26,1,IF(AA5&gt;2,28-AA5,IF(AA5=2,27,30))),0)</f>
        <v>0</v>
      </c>
      <c r="AC5" s="59"/>
      <c r="AD5" s="60">
        <f t="shared" ref="AD5:AD19" si="14">IF(AC5&gt;0,IF(AC5&gt;26,1,IF(AC5&gt;2,28-AC5,IF(AC5=2,27,30))),0)</f>
        <v>0</v>
      </c>
      <c r="AE5" s="59"/>
      <c r="AF5" s="60">
        <f t="shared" ref="AF5:AF19" si="15">IF(AE5&gt;0,IF(AE5&gt;26,1,IF(AE5&gt;2,28-AE5,IF(AE5=2,27,30))),0)</f>
        <v>0</v>
      </c>
      <c r="AG5" s="59"/>
      <c r="AH5" s="60">
        <f t="shared" ref="AH5:AH19" si="16">IF(AG5&gt;0,IF(AG5&gt;26,1,IF(AG5&gt;2,28-AG5,IF(AG5=2,27,30))),0)</f>
        <v>0</v>
      </c>
      <c r="AI5" s="59"/>
      <c r="AJ5" s="60">
        <f t="shared" ref="AJ5:AJ19" si="17">IF(AI5&gt;0,IF(AI5&gt;26,1,IF(AI5&gt;2,28-AI5,IF(AI5=2,27,30))),0)</f>
        <v>0</v>
      </c>
      <c r="AK5" s="59"/>
      <c r="AL5" s="60">
        <f t="shared" ref="AL5:AL19" si="18">IF(AK5&gt;0,IF(AK5&gt;26,1,IF(AK5&gt;2,28-AK5,IF(AK5=2,27,30))),0)</f>
        <v>0</v>
      </c>
      <c r="AM5" s="59"/>
      <c r="AN5" s="60">
        <f t="shared" ref="AN5:AN19" si="19">IF(AM5&gt;0,IF(AM5&gt;26,1,IF(AM5&gt;2,28-AM5,IF(AM5=2,27,30))),0)</f>
        <v>0</v>
      </c>
      <c r="AO5" s="59"/>
      <c r="AP5" s="60">
        <f t="shared" ref="AP5:AP19" si="20">IF(AO5&gt;0,IF(AO5&gt;26,1,IF(AO5&gt;2,28-AO5,IF(AO5=2,27,30))),0)</f>
        <v>0</v>
      </c>
      <c r="AQ5" s="59"/>
      <c r="AR5" s="60">
        <f t="shared" ref="AR5:AR19" si="21">IF(AQ5&gt;0,IF(AQ5&gt;26,1,IF(AQ5&gt;2,28-AQ5,IF(AQ5=2,27,30))),0)</f>
        <v>0</v>
      </c>
      <c r="AS5" s="59"/>
      <c r="AT5" s="60">
        <f t="shared" ref="AT5:AT19" si="22">IF(AS5&gt;0,IF(AS5&gt;26,1,IF(AS5&gt;2,28-AS5,IF(AS5=2,27,30))),0)</f>
        <v>0</v>
      </c>
      <c r="AU5" s="59"/>
      <c r="AV5" s="60">
        <f t="shared" ref="AV5:AV19" si="23">IF(AU5&gt;0,IF(AU5&gt;26,1,IF(AU5&gt;2,28-AU5,IF(AU5=2,27,30))),0)</f>
        <v>0</v>
      </c>
      <c r="AW5" s="59"/>
      <c r="AX5" s="60">
        <f t="shared" ref="AX5:AX19" si="24">IF(AW5&gt;0,IF(AW5&gt;26,1,IF(AW5&gt;2,28-AW5,IF(AW5=2,27,30))),0)</f>
        <v>0</v>
      </c>
      <c r="AY5" s="59"/>
      <c r="AZ5" s="60">
        <f t="shared" ref="AZ5:AZ19" si="25">IF(AY5&gt;0,IF(AY5&gt;26,1,IF(AY5&gt;2,28-AY5,IF(AY5=2,27,30))),0)</f>
        <v>0</v>
      </c>
    </row>
    <row r="6" spans="1:52" s="20" customFormat="1" ht="57">
      <c r="A6" s="53" t="s">
        <v>30</v>
      </c>
      <c r="B6" s="87" t="s">
        <v>87</v>
      </c>
      <c r="C6" s="24">
        <v>60</v>
      </c>
      <c r="D6" s="93" t="s">
        <v>31</v>
      </c>
      <c r="E6" s="73">
        <v>1</v>
      </c>
      <c r="F6" s="62">
        <f t="shared" si="0"/>
        <v>2</v>
      </c>
      <c r="G6" s="63">
        <f t="shared" si="1"/>
        <v>77</v>
      </c>
      <c r="H6" s="57">
        <f t="shared" si="2"/>
        <v>2</v>
      </c>
      <c r="I6" s="58">
        <f t="shared" si="3"/>
        <v>77</v>
      </c>
      <c r="J6" s="55">
        <f t="shared" si="4"/>
        <v>2</v>
      </c>
      <c r="K6" s="77">
        <f t="shared" si="5"/>
        <v>2</v>
      </c>
      <c r="L6" s="82"/>
      <c r="M6" s="79">
        <v>27</v>
      </c>
      <c r="N6" s="60">
        <f t="shared" si="6"/>
        <v>1</v>
      </c>
      <c r="O6" s="59">
        <v>2</v>
      </c>
      <c r="P6" s="60">
        <f t="shared" si="7"/>
        <v>27</v>
      </c>
      <c r="Q6" s="59">
        <v>3</v>
      </c>
      <c r="R6" s="60">
        <f t="shared" si="8"/>
        <v>25</v>
      </c>
      <c r="S6" s="59">
        <v>4</v>
      </c>
      <c r="T6" s="60">
        <f t="shared" si="9"/>
        <v>24</v>
      </c>
      <c r="U6" s="59"/>
      <c r="V6" s="60">
        <f t="shared" si="10"/>
        <v>0</v>
      </c>
      <c r="W6" s="59"/>
      <c r="X6" s="60">
        <f t="shared" si="11"/>
        <v>0</v>
      </c>
      <c r="Y6" s="59"/>
      <c r="Z6" s="60">
        <f t="shared" si="12"/>
        <v>0</v>
      </c>
      <c r="AA6" s="59"/>
      <c r="AB6" s="60">
        <f t="shared" si="13"/>
        <v>0</v>
      </c>
      <c r="AC6" s="59"/>
      <c r="AD6" s="60">
        <f t="shared" si="14"/>
        <v>0</v>
      </c>
      <c r="AE6" s="59"/>
      <c r="AF6" s="60">
        <f t="shared" si="15"/>
        <v>0</v>
      </c>
      <c r="AG6" s="59"/>
      <c r="AH6" s="60">
        <f t="shared" si="16"/>
        <v>0</v>
      </c>
      <c r="AI6" s="59"/>
      <c r="AJ6" s="60">
        <f t="shared" si="17"/>
        <v>0</v>
      </c>
      <c r="AK6" s="59"/>
      <c r="AL6" s="60">
        <f t="shared" si="18"/>
        <v>0</v>
      </c>
      <c r="AM6" s="59"/>
      <c r="AN6" s="60">
        <f t="shared" si="19"/>
        <v>0</v>
      </c>
      <c r="AO6" s="59"/>
      <c r="AP6" s="60">
        <f t="shared" si="20"/>
        <v>0</v>
      </c>
      <c r="AQ6" s="59"/>
      <c r="AR6" s="60">
        <f t="shared" si="21"/>
        <v>0</v>
      </c>
      <c r="AS6" s="59"/>
      <c r="AT6" s="60">
        <f t="shared" si="22"/>
        <v>0</v>
      </c>
      <c r="AU6" s="59"/>
      <c r="AV6" s="60">
        <f t="shared" si="23"/>
        <v>0</v>
      </c>
      <c r="AW6" s="59"/>
      <c r="AX6" s="60">
        <f t="shared" si="24"/>
        <v>0</v>
      </c>
      <c r="AY6" s="59"/>
      <c r="AZ6" s="60">
        <f t="shared" si="25"/>
        <v>0</v>
      </c>
    </row>
    <row r="7" spans="1:52" s="20" customFormat="1" ht="57">
      <c r="A7" s="53" t="s">
        <v>36</v>
      </c>
      <c r="B7" s="87" t="s">
        <v>89</v>
      </c>
      <c r="C7" s="24">
        <v>213</v>
      </c>
      <c r="D7" s="93" t="s">
        <v>37</v>
      </c>
      <c r="E7" s="73">
        <v>1</v>
      </c>
      <c r="F7" s="62">
        <f t="shared" si="0"/>
        <v>3</v>
      </c>
      <c r="G7" s="63">
        <f t="shared" si="1"/>
        <v>69</v>
      </c>
      <c r="H7" s="57">
        <f t="shared" si="2"/>
        <v>5</v>
      </c>
      <c r="I7" s="58">
        <f t="shared" si="3"/>
        <v>69</v>
      </c>
      <c r="J7" s="55">
        <f t="shared" si="4"/>
        <v>3</v>
      </c>
      <c r="K7" s="77">
        <f t="shared" si="5"/>
        <v>3</v>
      </c>
      <c r="L7" s="82"/>
      <c r="M7" s="79">
        <v>10</v>
      </c>
      <c r="N7" s="60">
        <f t="shared" si="6"/>
        <v>18</v>
      </c>
      <c r="O7" s="59">
        <v>16</v>
      </c>
      <c r="P7" s="60">
        <f t="shared" si="7"/>
        <v>12</v>
      </c>
      <c r="Q7" s="59">
        <v>6</v>
      </c>
      <c r="R7" s="60">
        <f t="shared" si="8"/>
        <v>22</v>
      </c>
      <c r="S7" s="59">
        <v>11</v>
      </c>
      <c r="T7" s="60">
        <f t="shared" si="9"/>
        <v>17</v>
      </c>
      <c r="U7" s="59"/>
      <c r="V7" s="60">
        <f t="shared" si="10"/>
        <v>0</v>
      </c>
      <c r="W7" s="59"/>
      <c r="X7" s="60">
        <f t="shared" si="11"/>
        <v>0</v>
      </c>
      <c r="Y7" s="59"/>
      <c r="Z7" s="60">
        <f t="shared" si="12"/>
        <v>0</v>
      </c>
      <c r="AA7" s="59"/>
      <c r="AB7" s="60">
        <f t="shared" si="13"/>
        <v>0</v>
      </c>
      <c r="AC7" s="59"/>
      <c r="AD7" s="60">
        <f t="shared" si="14"/>
        <v>0</v>
      </c>
      <c r="AE7" s="59"/>
      <c r="AF7" s="60">
        <f t="shared" si="15"/>
        <v>0</v>
      </c>
      <c r="AG7" s="59"/>
      <c r="AH7" s="60">
        <f t="shared" si="16"/>
        <v>0</v>
      </c>
      <c r="AI7" s="59"/>
      <c r="AJ7" s="60">
        <f t="shared" si="17"/>
        <v>0</v>
      </c>
      <c r="AK7" s="59"/>
      <c r="AL7" s="60">
        <f t="shared" si="18"/>
        <v>0</v>
      </c>
      <c r="AM7" s="59"/>
      <c r="AN7" s="60">
        <f t="shared" si="19"/>
        <v>0</v>
      </c>
      <c r="AO7" s="59"/>
      <c r="AP7" s="60">
        <f t="shared" si="20"/>
        <v>0</v>
      </c>
      <c r="AQ7" s="59"/>
      <c r="AR7" s="60">
        <f t="shared" si="21"/>
        <v>0</v>
      </c>
      <c r="AS7" s="59"/>
      <c r="AT7" s="60">
        <f t="shared" si="22"/>
        <v>0</v>
      </c>
      <c r="AU7" s="59"/>
      <c r="AV7" s="60">
        <f t="shared" si="23"/>
        <v>0</v>
      </c>
      <c r="AW7" s="59"/>
      <c r="AX7" s="60">
        <f t="shared" si="24"/>
        <v>0</v>
      </c>
      <c r="AY7" s="59"/>
      <c r="AZ7" s="60">
        <f t="shared" si="25"/>
        <v>0</v>
      </c>
    </row>
    <row r="8" spans="1:52" s="20" customFormat="1" ht="57">
      <c r="A8" s="53" t="s">
        <v>32</v>
      </c>
      <c r="B8" s="87" t="s">
        <v>90</v>
      </c>
      <c r="C8" s="24">
        <v>13</v>
      </c>
      <c r="D8" s="93" t="s">
        <v>33</v>
      </c>
      <c r="E8" s="73">
        <v>1</v>
      </c>
      <c r="F8" s="62">
        <f t="shared" si="0"/>
        <v>4</v>
      </c>
      <c r="G8" s="63">
        <f t="shared" si="1"/>
        <v>65</v>
      </c>
      <c r="H8" s="57">
        <f t="shared" si="2"/>
        <v>8</v>
      </c>
      <c r="I8" s="58">
        <f t="shared" si="3"/>
        <v>65</v>
      </c>
      <c r="J8" s="55">
        <f t="shared" si="4"/>
        <v>4</v>
      </c>
      <c r="K8" s="77">
        <f t="shared" si="5"/>
        <v>4</v>
      </c>
      <c r="L8" s="82"/>
      <c r="M8" s="79">
        <v>11</v>
      </c>
      <c r="N8" s="60">
        <f t="shared" si="6"/>
        <v>17</v>
      </c>
      <c r="O8" s="59">
        <v>6</v>
      </c>
      <c r="P8" s="60">
        <f t="shared" si="7"/>
        <v>22</v>
      </c>
      <c r="Q8" s="59">
        <v>25</v>
      </c>
      <c r="R8" s="60">
        <f t="shared" si="8"/>
        <v>3</v>
      </c>
      <c r="S8" s="59">
        <v>5</v>
      </c>
      <c r="T8" s="60">
        <f t="shared" si="9"/>
        <v>23</v>
      </c>
      <c r="U8" s="59"/>
      <c r="V8" s="60">
        <f t="shared" si="10"/>
        <v>0</v>
      </c>
      <c r="W8" s="59"/>
      <c r="X8" s="60">
        <f t="shared" si="11"/>
        <v>0</v>
      </c>
      <c r="Y8" s="59"/>
      <c r="Z8" s="60">
        <f t="shared" si="12"/>
        <v>0</v>
      </c>
      <c r="AA8" s="59"/>
      <c r="AB8" s="60">
        <f t="shared" si="13"/>
        <v>0</v>
      </c>
      <c r="AC8" s="59"/>
      <c r="AD8" s="60">
        <f t="shared" si="14"/>
        <v>0</v>
      </c>
      <c r="AE8" s="59"/>
      <c r="AF8" s="60">
        <f t="shared" si="15"/>
        <v>0</v>
      </c>
      <c r="AG8" s="59"/>
      <c r="AH8" s="60">
        <f t="shared" si="16"/>
        <v>0</v>
      </c>
      <c r="AI8" s="59"/>
      <c r="AJ8" s="60">
        <f t="shared" si="17"/>
        <v>0</v>
      </c>
      <c r="AK8" s="59"/>
      <c r="AL8" s="60">
        <f t="shared" si="18"/>
        <v>0</v>
      </c>
      <c r="AM8" s="59"/>
      <c r="AN8" s="60">
        <f t="shared" si="19"/>
        <v>0</v>
      </c>
      <c r="AO8" s="59"/>
      <c r="AP8" s="60">
        <f t="shared" si="20"/>
        <v>0</v>
      </c>
      <c r="AQ8" s="59"/>
      <c r="AR8" s="60">
        <f t="shared" si="21"/>
        <v>0</v>
      </c>
      <c r="AS8" s="59"/>
      <c r="AT8" s="60">
        <f t="shared" si="22"/>
        <v>0</v>
      </c>
      <c r="AU8" s="59"/>
      <c r="AV8" s="60">
        <f t="shared" si="23"/>
        <v>0</v>
      </c>
      <c r="AW8" s="59"/>
      <c r="AX8" s="60">
        <f t="shared" si="24"/>
        <v>0</v>
      </c>
      <c r="AY8" s="59"/>
      <c r="AZ8" s="60">
        <f t="shared" si="25"/>
        <v>0</v>
      </c>
    </row>
    <row r="9" spans="1:52" s="20" customFormat="1" ht="57">
      <c r="A9" s="53" t="s">
        <v>36</v>
      </c>
      <c r="B9" s="87" t="s">
        <v>88</v>
      </c>
      <c r="C9" s="24">
        <v>32</v>
      </c>
      <c r="D9" s="93" t="s">
        <v>42</v>
      </c>
      <c r="E9" s="73">
        <v>1</v>
      </c>
      <c r="F9" s="62">
        <f t="shared" si="0"/>
        <v>5</v>
      </c>
      <c r="G9" s="63">
        <f t="shared" si="1"/>
        <v>58</v>
      </c>
      <c r="H9" s="57">
        <f t="shared" si="2"/>
        <v>10</v>
      </c>
      <c r="I9" s="58">
        <f t="shared" si="3"/>
        <v>58</v>
      </c>
      <c r="J9" s="55">
        <f t="shared" si="4"/>
        <v>5</v>
      </c>
      <c r="K9" s="77">
        <f t="shared" si="5"/>
        <v>5</v>
      </c>
      <c r="L9" s="82"/>
      <c r="M9" s="79">
        <v>24</v>
      </c>
      <c r="N9" s="60">
        <f t="shared" si="6"/>
        <v>4</v>
      </c>
      <c r="O9" s="59">
        <v>31</v>
      </c>
      <c r="P9" s="60">
        <f t="shared" si="7"/>
        <v>1</v>
      </c>
      <c r="Q9" s="59">
        <v>5</v>
      </c>
      <c r="R9" s="60">
        <f t="shared" si="8"/>
        <v>23</v>
      </c>
      <c r="S9" s="59">
        <v>1</v>
      </c>
      <c r="T9" s="60">
        <f t="shared" si="9"/>
        <v>30</v>
      </c>
      <c r="U9" s="59"/>
      <c r="V9" s="60">
        <f t="shared" si="10"/>
        <v>0</v>
      </c>
      <c r="W9" s="59"/>
      <c r="X9" s="60">
        <f t="shared" si="11"/>
        <v>0</v>
      </c>
      <c r="Y9" s="59"/>
      <c r="Z9" s="60">
        <f t="shared" si="12"/>
        <v>0</v>
      </c>
      <c r="AA9" s="59"/>
      <c r="AB9" s="60">
        <f t="shared" si="13"/>
        <v>0</v>
      </c>
      <c r="AC9" s="59"/>
      <c r="AD9" s="60">
        <f t="shared" si="14"/>
        <v>0</v>
      </c>
      <c r="AE9" s="59"/>
      <c r="AF9" s="60">
        <f t="shared" si="15"/>
        <v>0</v>
      </c>
      <c r="AG9" s="59"/>
      <c r="AH9" s="60">
        <f t="shared" si="16"/>
        <v>0</v>
      </c>
      <c r="AI9" s="59"/>
      <c r="AJ9" s="60">
        <f t="shared" si="17"/>
        <v>0</v>
      </c>
      <c r="AK9" s="59"/>
      <c r="AL9" s="60">
        <f t="shared" si="18"/>
        <v>0</v>
      </c>
      <c r="AM9" s="59"/>
      <c r="AN9" s="60">
        <f t="shared" si="19"/>
        <v>0</v>
      </c>
      <c r="AO9" s="59"/>
      <c r="AP9" s="60">
        <f t="shared" si="20"/>
        <v>0</v>
      </c>
      <c r="AQ9" s="59"/>
      <c r="AR9" s="60">
        <f t="shared" si="21"/>
        <v>0</v>
      </c>
      <c r="AS9" s="59"/>
      <c r="AT9" s="60">
        <f t="shared" si="22"/>
        <v>0</v>
      </c>
      <c r="AU9" s="59"/>
      <c r="AV9" s="60">
        <f t="shared" si="23"/>
        <v>0</v>
      </c>
      <c r="AW9" s="59"/>
      <c r="AX9" s="60">
        <f t="shared" si="24"/>
        <v>0</v>
      </c>
      <c r="AY9" s="59"/>
      <c r="AZ9" s="60">
        <f t="shared" si="25"/>
        <v>0</v>
      </c>
    </row>
    <row r="10" spans="1:52" s="20" customFormat="1" ht="33.75">
      <c r="A10" s="53" t="s">
        <v>39</v>
      </c>
      <c r="B10" s="87" t="s">
        <v>100</v>
      </c>
      <c r="C10" s="24" t="s">
        <v>40</v>
      </c>
      <c r="D10" s="93" t="s">
        <v>41</v>
      </c>
      <c r="E10" s="73">
        <v>1</v>
      </c>
      <c r="F10" s="62">
        <f t="shared" si="0"/>
        <v>6</v>
      </c>
      <c r="G10" s="63">
        <f t="shared" si="1"/>
        <v>48</v>
      </c>
      <c r="H10" s="57">
        <f t="shared" si="2"/>
        <v>12</v>
      </c>
      <c r="I10" s="58">
        <f t="shared" si="3"/>
        <v>48</v>
      </c>
      <c r="J10" s="55">
        <f t="shared" si="4"/>
        <v>6</v>
      </c>
      <c r="K10" s="77">
        <f t="shared" si="5"/>
        <v>6</v>
      </c>
      <c r="L10" s="82"/>
      <c r="M10" s="79">
        <v>26</v>
      </c>
      <c r="N10" s="60">
        <f t="shared" si="6"/>
        <v>2</v>
      </c>
      <c r="O10" s="59">
        <v>10</v>
      </c>
      <c r="P10" s="60">
        <f t="shared" si="7"/>
        <v>18</v>
      </c>
      <c r="Q10" s="59">
        <v>20</v>
      </c>
      <c r="R10" s="60">
        <f t="shared" si="8"/>
        <v>8</v>
      </c>
      <c r="S10" s="59">
        <v>8</v>
      </c>
      <c r="T10" s="60">
        <f t="shared" si="9"/>
        <v>20</v>
      </c>
      <c r="U10" s="59"/>
      <c r="V10" s="60">
        <f t="shared" si="10"/>
        <v>0</v>
      </c>
      <c r="W10" s="59"/>
      <c r="X10" s="60">
        <f t="shared" si="11"/>
        <v>0</v>
      </c>
      <c r="Y10" s="59"/>
      <c r="Z10" s="60">
        <f t="shared" si="12"/>
        <v>0</v>
      </c>
      <c r="AA10" s="59"/>
      <c r="AB10" s="60">
        <f t="shared" si="13"/>
        <v>0</v>
      </c>
      <c r="AC10" s="59"/>
      <c r="AD10" s="60">
        <f t="shared" si="14"/>
        <v>0</v>
      </c>
      <c r="AE10" s="59"/>
      <c r="AF10" s="60">
        <f t="shared" si="15"/>
        <v>0</v>
      </c>
      <c r="AG10" s="59"/>
      <c r="AH10" s="60">
        <f t="shared" si="16"/>
        <v>0</v>
      </c>
      <c r="AI10" s="59"/>
      <c r="AJ10" s="60">
        <f t="shared" si="17"/>
        <v>0</v>
      </c>
      <c r="AK10" s="59"/>
      <c r="AL10" s="60">
        <f t="shared" si="18"/>
        <v>0</v>
      </c>
      <c r="AM10" s="59"/>
      <c r="AN10" s="60">
        <f t="shared" si="19"/>
        <v>0</v>
      </c>
      <c r="AO10" s="59"/>
      <c r="AP10" s="60">
        <f t="shared" si="20"/>
        <v>0</v>
      </c>
      <c r="AQ10" s="59"/>
      <c r="AR10" s="60">
        <f t="shared" si="21"/>
        <v>0</v>
      </c>
      <c r="AS10" s="59"/>
      <c r="AT10" s="60">
        <f t="shared" si="22"/>
        <v>0</v>
      </c>
      <c r="AU10" s="59"/>
      <c r="AV10" s="60">
        <f t="shared" si="23"/>
        <v>0</v>
      </c>
      <c r="AW10" s="59"/>
      <c r="AX10" s="60">
        <f t="shared" si="24"/>
        <v>0</v>
      </c>
      <c r="AY10" s="59"/>
      <c r="AZ10" s="60">
        <f t="shared" si="25"/>
        <v>0</v>
      </c>
    </row>
    <row r="11" spans="1:52" s="68" customFormat="1" ht="57">
      <c r="A11" s="53" t="s">
        <v>32</v>
      </c>
      <c r="B11" s="87" t="s">
        <v>92</v>
      </c>
      <c r="C11" s="24">
        <v>12</v>
      </c>
      <c r="D11" s="93" t="s">
        <v>43</v>
      </c>
      <c r="E11" s="73">
        <v>1</v>
      </c>
      <c r="F11" s="62">
        <f t="shared" si="0"/>
        <v>7</v>
      </c>
      <c r="G11" s="63">
        <f t="shared" si="1"/>
        <v>29.5</v>
      </c>
      <c r="H11" s="57">
        <f t="shared" si="2"/>
        <v>25</v>
      </c>
      <c r="I11" s="58">
        <f t="shared" si="3"/>
        <v>29.5</v>
      </c>
      <c r="J11" s="55">
        <f t="shared" si="4"/>
        <v>7</v>
      </c>
      <c r="K11" s="77">
        <f t="shared" si="5"/>
        <v>7</v>
      </c>
      <c r="L11" s="82"/>
      <c r="M11" s="79">
        <v>13</v>
      </c>
      <c r="N11" s="60">
        <f t="shared" si="6"/>
        <v>15</v>
      </c>
      <c r="O11" s="59">
        <v>29</v>
      </c>
      <c r="P11" s="60">
        <f t="shared" si="7"/>
        <v>1</v>
      </c>
      <c r="Q11" s="94"/>
      <c r="R11" s="95">
        <f t="shared" si="8"/>
        <v>0</v>
      </c>
      <c r="S11" s="59">
        <v>2</v>
      </c>
      <c r="T11" s="60">
        <v>13.5</v>
      </c>
      <c r="U11" s="59"/>
      <c r="V11" s="60">
        <f t="shared" si="10"/>
        <v>0</v>
      </c>
      <c r="W11" s="59"/>
      <c r="X11" s="60">
        <f t="shared" si="11"/>
        <v>0</v>
      </c>
      <c r="Y11" s="59"/>
      <c r="Z11" s="60">
        <f t="shared" si="12"/>
        <v>0</v>
      </c>
      <c r="AA11" s="59"/>
      <c r="AB11" s="60">
        <f t="shared" si="13"/>
        <v>0</v>
      </c>
      <c r="AC11" s="59"/>
      <c r="AD11" s="60">
        <f t="shared" si="14"/>
        <v>0</v>
      </c>
      <c r="AE11" s="59"/>
      <c r="AF11" s="60">
        <f t="shared" si="15"/>
        <v>0</v>
      </c>
      <c r="AG11" s="59"/>
      <c r="AH11" s="60">
        <f t="shared" si="16"/>
        <v>0</v>
      </c>
      <c r="AI11" s="59"/>
      <c r="AJ11" s="60">
        <f t="shared" si="17"/>
        <v>0</v>
      </c>
      <c r="AK11" s="59"/>
      <c r="AL11" s="60">
        <f t="shared" si="18"/>
        <v>0</v>
      </c>
      <c r="AM11" s="59"/>
      <c r="AN11" s="60">
        <f t="shared" si="19"/>
        <v>0</v>
      </c>
      <c r="AO11" s="59"/>
      <c r="AP11" s="60">
        <f t="shared" si="20"/>
        <v>0</v>
      </c>
      <c r="AQ11" s="59"/>
      <c r="AR11" s="60">
        <f t="shared" si="21"/>
        <v>0</v>
      </c>
      <c r="AS11" s="59"/>
      <c r="AT11" s="60">
        <f t="shared" si="22"/>
        <v>0</v>
      </c>
      <c r="AU11" s="59"/>
      <c r="AV11" s="60">
        <f t="shared" si="23"/>
        <v>0</v>
      </c>
      <c r="AW11" s="59"/>
      <c r="AX11" s="60">
        <f t="shared" si="24"/>
        <v>0</v>
      </c>
      <c r="AY11" s="59"/>
      <c r="AZ11" s="60">
        <f t="shared" si="25"/>
        <v>0</v>
      </c>
    </row>
    <row r="12" spans="1:52" s="20" customFormat="1" ht="33.75">
      <c r="A12" s="53" t="s">
        <v>30</v>
      </c>
      <c r="B12" s="87" t="s">
        <v>91</v>
      </c>
      <c r="C12" s="24">
        <v>61</v>
      </c>
      <c r="D12" s="93" t="s">
        <v>38</v>
      </c>
      <c r="E12" s="73">
        <v>1</v>
      </c>
      <c r="F12" s="62">
        <f t="shared" si="0"/>
        <v>8</v>
      </c>
      <c r="G12" s="63">
        <f t="shared" si="1"/>
        <v>25</v>
      </c>
      <c r="H12" s="57">
        <f t="shared" si="2"/>
        <v>28</v>
      </c>
      <c r="I12" s="58">
        <f t="shared" si="3"/>
        <v>25</v>
      </c>
      <c r="J12" s="55">
        <f t="shared" si="4"/>
        <v>8</v>
      </c>
      <c r="K12" s="77">
        <f t="shared" si="5"/>
        <v>8</v>
      </c>
      <c r="L12" s="82"/>
      <c r="M12" s="79">
        <v>25</v>
      </c>
      <c r="N12" s="60">
        <f t="shared" si="6"/>
        <v>3</v>
      </c>
      <c r="O12" s="59">
        <v>18</v>
      </c>
      <c r="P12" s="60">
        <f t="shared" si="7"/>
        <v>10</v>
      </c>
      <c r="Q12" s="59">
        <v>34</v>
      </c>
      <c r="R12" s="60">
        <f t="shared" si="8"/>
        <v>1</v>
      </c>
      <c r="S12" s="59">
        <v>17</v>
      </c>
      <c r="T12" s="60">
        <f t="shared" ref="T12:T19" si="26">IF(S12&gt;0,IF(S12&gt;26,1,IF(S12&gt;2,28-S12,IF(S12=2,27,30))),0)</f>
        <v>11</v>
      </c>
      <c r="U12" s="59"/>
      <c r="V12" s="60">
        <f t="shared" si="10"/>
        <v>0</v>
      </c>
      <c r="W12" s="59"/>
      <c r="X12" s="60">
        <f t="shared" si="11"/>
        <v>0</v>
      </c>
      <c r="Y12" s="59"/>
      <c r="Z12" s="60">
        <f t="shared" si="12"/>
        <v>0</v>
      </c>
      <c r="AA12" s="59"/>
      <c r="AB12" s="60">
        <f t="shared" si="13"/>
        <v>0</v>
      </c>
      <c r="AC12" s="59"/>
      <c r="AD12" s="60">
        <f t="shared" si="14"/>
        <v>0</v>
      </c>
      <c r="AE12" s="59"/>
      <c r="AF12" s="60">
        <f t="shared" si="15"/>
        <v>0</v>
      </c>
      <c r="AG12" s="59"/>
      <c r="AH12" s="60">
        <f t="shared" si="16"/>
        <v>0</v>
      </c>
      <c r="AI12" s="59"/>
      <c r="AJ12" s="60">
        <f t="shared" si="17"/>
        <v>0</v>
      </c>
      <c r="AK12" s="59"/>
      <c r="AL12" s="60">
        <f t="shared" si="18"/>
        <v>0</v>
      </c>
      <c r="AM12" s="59"/>
      <c r="AN12" s="60">
        <f t="shared" si="19"/>
        <v>0</v>
      </c>
      <c r="AO12" s="59"/>
      <c r="AP12" s="60">
        <f t="shared" si="20"/>
        <v>0</v>
      </c>
      <c r="AQ12" s="59"/>
      <c r="AR12" s="60">
        <f t="shared" si="21"/>
        <v>0</v>
      </c>
      <c r="AS12" s="59"/>
      <c r="AT12" s="60">
        <f t="shared" si="22"/>
        <v>0</v>
      </c>
      <c r="AU12" s="59"/>
      <c r="AV12" s="60">
        <f t="shared" si="23"/>
        <v>0</v>
      </c>
      <c r="AW12" s="59"/>
      <c r="AX12" s="60">
        <f t="shared" si="24"/>
        <v>0</v>
      </c>
      <c r="AY12" s="59"/>
      <c r="AZ12" s="60">
        <f t="shared" si="25"/>
        <v>0</v>
      </c>
    </row>
    <row r="13" spans="1:52" s="20" customFormat="1" ht="85.5">
      <c r="A13" s="53" t="s">
        <v>36</v>
      </c>
      <c r="B13" s="87" t="s">
        <v>93</v>
      </c>
      <c r="C13" s="24">
        <v>440</v>
      </c>
      <c r="D13" s="93" t="s">
        <v>80</v>
      </c>
      <c r="E13" s="73">
        <v>1</v>
      </c>
      <c r="F13" s="62">
        <f t="shared" si="0"/>
        <v>9</v>
      </c>
      <c r="G13" s="63">
        <f t="shared" si="1"/>
        <v>14</v>
      </c>
      <c r="H13" s="57">
        <f t="shared" si="2"/>
        <v>32</v>
      </c>
      <c r="I13" s="58">
        <f t="shared" si="3"/>
        <v>14</v>
      </c>
      <c r="J13" s="55">
        <f t="shared" si="4"/>
        <v>9</v>
      </c>
      <c r="K13" s="77">
        <f t="shared" si="5"/>
        <v>9</v>
      </c>
      <c r="L13" s="82"/>
      <c r="M13" s="79">
        <v>44</v>
      </c>
      <c r="N13" s="60">
        <f t="shared" si="6"/>
        <v>1</v>
      </c>
      <c r="O13" s="59">
        <v>37</v>
      </c>
      <c r="P13" s="60">
        <f t="shared" si="7"/>
        <v>1</v>
      </c>
      <c r="Q13" s="59">
        <v>16</v>
      </c>
      <c r="R13" s="60">
        <f t="shared" si="8"/>
        <v>12</v>
      </c>
      <c r="S13" s="94"/>
      <c r="T13" s="95">
        <f t="shared" si="26"/>
        <v>0</v>
      </c>
      <c r="U13" s="59"/>
      <c r="V13" s="60">
        <f t="shared" si="10"/>
        <v>0</v>
      </c>
      <c r="W13" s="59"/>
      <c r="X13" s="60">
        <f t="shared" si="11"/>
        <v>0</v>
      </c>
      <c r="Y13" s="59"/>
      <c r="Z13" s="60">
        <f t="shared" si="12"/>
        <v>0</v>
      </c>
      <c r="AA13" s="59"/>
      <c r="AB13" s="60">
        <f t="shared" si="13"/>
        <v>0</v>
      </c>
      <c r="AC13" s="59"/>
      <c r="AD13" s="60">
        <f t="shared" si="14"/>
        <v>0</v>
      </c>
      <c r="AE13" s="59"/>
      <c r="AF13" s="60">
        <f t="shared" si="15"/>
        <v>0</v>
      </c>
      <c r="AG13" s="59"/>
      <c r="AH13" s="60">
        <f t="shared" si="16"/>
        <v>0</v>
      </c>
      <c r="AI13" s="59"/>
      <c r="AJ13" s="60">
        <f t="shared" si="17"/>
        <v>0</v>
      </c>
      <c r="AK13" s="59"/>
      <c r="AL13" s="60">
        <f t="shared" si="18"/>
        <v>0</v>
      </c>
      <c r="AM13" s="59"/>
      <c r="AN13" s="60">
        <f t="shared" si="19"/>
        <v>0</v>
      </c>
      <c r="AO13" s="59"/>
      <c r="AP13" s="60">
        <f t="shared" si="20"/>
        <v>0</v>
      </c>
      <c r="AQ13" s="59"/>
      <c r="AR13" s="60">
        <f t="shared" si="21"/>
        <v>0</v>
      </c>
      <c r="AS13" s="59"/>
      <c r="AT13" s="60">
        <f t="shared" si="22"/>
        <v>0</v>
      </c>
      <c r="AU13" s="59"/>
      <c r="AV13" s="60">
        <f t="shared" si="23"/>
        <v>0</v>
      </c>
      <c r="AW13" s="59"/>
      <c r="AX13" s="60">
        <f t="shared" si="24"/>
        <v>0</v>
      </c>
      <c r="AY13" s="59"/>
      <c r="AZ13" s="60">
        <f t="shared" si="25"/>
        <v>0</v>
      </c>
    </row>
    <row r="14" spans="1:52" s="20" customFormat="1" ht="57">
      <c r="A14" s="53" t="s">
        <v>62</v>
      </c>
      <c r="B14" s="87" t="s">
        <v>99</v>
      </c>
      <c r="C14" s="24" t="s">
        <v>44</v>
      </c>
      <c r="D14" s="93" t="s">
        <v>98</v>
      </c>
      <c r="E14" s="73">
        <v>1</v>
      </c>
      <c r="F14" s="62">
        <f t="shared" si="0"/>
        <v>10</v>
      </c>
      <c r="G14" s="63">
        <f t="shared" si="1"/>
        <v>12</v>
      </c>
      <c r="H14" s="57">
        <f t="shared" si="2"/>
        <v>35</v>
      </c>
      <c r="I14" s="58">
        <f t="shared" si="3"/>
        <v>12</v>
      </c>
      <c r="J14" s="55">
        <f t="shared" si="4"/>
        <v>10</v>
      </c>
      <c r="K14" s="77">
        <f t="shared" si="5"/>
        <v>10</v>
      </c>
      <c r="L14" s="82"/>
      <c r="M14" s="79">
        <v>43</v>
      </c>
      <c r="N14" s="60">
        <f t="shared" si="6"/>
        <v>1</v>
      </c>
      <c r="O14" s="59">
        <v>32</v>
      </c>
      <c r="P14" s="60">
        <f t="shared" si="7"/>
        <v>1</v>
      </c>
      <c r="Q14" s="59">
        <v>8</v>
      </c>
      <c r="R14" s="60">
        <v>10</v>
      </c>
      <c r="S14" s="94"/>
      <c r="T14" s="95">
        <f t="shared" si="26"/>
        <v>0</v>
      </c>
      <c r="U14" s="59"/>
      <c r="V14" s="60">
        <f t="shared" si="10"/>
        <v>0</v>
      </c>
      <c r="W14" s="59"/>
      <c r="X14" s="60">
        <f t="shared" si="11"/>
        <v>0</v>
      </c>
      <c r="Y14" s="59"/>
      <c r="Z14" s="60">
        <f t="shared" si="12"/>
        <v>0</v>
      </c>
      <c r="AA14" s="59"/>
      <c r="AB14" s="60">
        <f t="shared" si="13"/>
        <v>0</v>
      </c>
      <c r="AC14" s="59"/>
      <c r="AD14" s="60">
        <f t="shared" si="14"/>
        <v>0</v>
      </c>
      <c r="AE14" s="59"/>
      <c r="AF14" s="60">
        <f t="shared" si="15"/>
        <v>0</v>
      </c>
      <c r="AG14" s="59"/>
      <c r="AH14" s="60">
        <f t="shared" si="16"/>
        <v>0</v>
      </c>
      <c r="AI14" s="59"/>
      <c r="AJ14" s="60">
        <f t="shared" si="17"/>
        <v>0</v>
      </c>
      <c r="AK14" s="59"/>
      <c r="AL14" s="60">
        <f t="shared" si="18"/>
        <v>0</v>
      </c>
      <c r="AM14" s="59"/>
      <c r="AN14" s="60">
        <f t="shared" si="19"/>
        <v>0</v>
      </c>
      <c r="AO14" s="59"/>
      <c r="AP14" s="60">
        <f t="shared" si="20"/>
        <v>0</v>
      </c>
      <c r="AQ14" s="59"/>
      <c r="AR14" s="60">
        <f t="shared" si="21"/>
        <v>0</v>
      </c>
      <c r="AS14" s="59"/>
      <c r="AT14" s="60">
        <f t="shared" si="22"/>
        <v>0</v>
      </c>
      <c r="AU14" s="59"/>
      <c r="AV14" s="60">
        <f t="shared" si="23"/>
        <v>0</v>
      </c>
      <c r="AW14" s="59"/>
      <c r="AX14" s="60">
        <f t="shared" si="24"/>
        <v>0</v>
      </c>
      <c r="AY14" s="59"/>
      <c r="AZ14" s="60">
        <f t="shared" si="25"/>
        <v>0</v>
      </c>
    </row>
    <row r="15" spans="1:52" s="20" customFormat="1" ht="57">
      <c r="A15" s="53" t="s">
        <v>36</v>
      </c>
      <c r="B15" s="87" t="s">
        <v>158</v>
      </c>
      <c r="C15" s="24">
        <v>218</v>
      </c>
      <c r="D15" s="93" t="s">
        <v>157</v>
      </c>
      <c r="E15" s="73">
        <v>1</v>
      </c>
      <c r="F15" s="62">
        <f t="shared" si="0"/>
        <v>10</v>
      </c>
      <c r="G15" s="63">
        <f t="shared" si="1"/>
        <v>12</v>
      </c>
      <c r="H15" s="57">
        <f t="shared" si="2"/>
        <v>35</v>
      </c>
      <c r="I15" s="58">
        <f t="shared" si="3"/>
        <v>12</v>
      </c>
      <c r="J15" s="55">
        <f t="shared" si="4"/>
        <v>11</v>
      </c>
      <c r="K15" s="77">
        <f t="shared" si="5"/>
        <v>11</v>
      </c>
      <c r="L15" s="82"/>
      <c r="M15" s="99"/>
      <c r="N15" s="95">
        <f t="shared" si="6"/>
        <v>0</v>
      </c>
      <c r="O15" s="94"/>
      <c r="P15" s="95">
        <f t="shared" si="7"/>
        <v>0</v>
      </c>
      <c r="Q15" s="59">
        <v>4</v>
      </c>
      <c r="R15" s="60">
        <v>12</v>
      </c>
      <c r="S15" s="94"/>
      <c r="T15" s="95">
        <f t="shared" si="26"/>
        <v>0</v>
      </c>
      <c r="U15" s="59"/>
      <c r="V15" s="60">
        <f t="shared" si="10"/>
        <v>0</v>
      </c>
      <c r="W15" s="59"/>
      <c r="X15" s="60">
        <f t="shared" si="11"/>
        <v>0</v>
      </c>
      <c r="Y15" s="59"/>
      <c r="Z15" s="60">
        <f t="shared" si="12"/>
        <v>0</v>
      </c>
      <c r="AA15" s="59"/>
      <c r="AB15" s="60">
        <f t="shared" si="13"/>
        <v>0</v>
      </c>
      <c r="AC15" s="59"/>
      <c r="AD15" s="60">
        <f t="shared" si="14"/>
        <v>0</v>
      </c>
      <c r="AE15" s="59"/>
      <c r="AF15" s="60">
        <f t="shared" si="15"/>
        <v>0</v>
      </c>
      <c r="AG15" s="59"/>
      <c r="AH15" s="60">
        <f t="shared" si="16"/>
        <v>0</v>
      </c>
      <c r="AI15" s="59"/>
      <c r="AJ15" s="60">
        <f t="shared" si="17"/>
        <v>0</v>
      </c>
      <c r="AK15" s="59"/>
      <c r="AL15" s="60">
        <f t="shared" si="18"/>
        <v>0</v>
      </c>
      <c r="AM15" s="59"/>
      <c r="AN15" s="60">
        <f t="shared" si="19"/>
        <v>0</v>
      </c>
      <c r="AO15" s="59"/>
      <c r="AP15" s="60">
        <f t="shared" si="20"/>
        <v>0</v>
      </c>
      <c r="AQ15" s="59"/>
      <c r="AR15" s="60">
        <f t="shared" si="21"/>
        <v>0</v>
      </c>
      <c r="AS15" s="59"/>
      <c r="AT15" s="60">
        <f t="shared" si="22"/>
        <v>0</v>
      </c>
      <c r="AU15" s="59"/>
      <c r="AV15" s="60">
        <f t="shared" si="23"/>
        <v>0</v>
      </c>
      <c r="AW15" s="59"/>
      <c r="AX15" s="60">
        <f t="shared" si="24"/>
        <v>0</v>
      </c>
      <c r="AY15" s="59"/>
      <c r="AZ15" s="60">
        <f t="shared" si="25"/>
        <v>0</v>
      </c>
    </row>
    <row r="16" spans="1:52" s="20" customFormat="1" ht="57">
      <c r="A16" s="53" t="s">
        <v>45</v>
      </c>
      <c r="B16" s="87" t="s">
        <v>94</v>
      </c>
      <c r="C16" s="24">
        <v>22</v>
      </c>
      <c r="D16" s="93" t="s">
        <v>49</v>
      </c>
      <c r="E16" s="73">
        <v>1</v>
      </c>
      <c r="F16" s="62">
        <f t="shared" si="0"/>
        <v>12</v>
      </c>
      <c r="G16" s="63">
        <f t="shared" si="1"/>
        <v>2</v>
      </c>
      <c r="H16" s="57">
        <f t="shared" si="2"/>
        <v>41</v>
      </c>
      <c r="I16" s="58">
        <f t="shared" si="3"/>
        <v>2</v>
      </c>
      <c r="J16" s="55">
        <f t="shared" si="4"/>
        <v>12</v>
      </c>
      <c r="K16" s="77">
        <f t="shared" si="5"/>
        <v>12</v>
      </c>
      <c r="L16" s="82"/>
      <c r="M16" s="79">
        <v>45</v>
      </c>
      <c r="N16" s="60">
        <f t="shared" si="6"/>
        <v>1</v>
      </c>
      <c r="O16" s="94"/>
      <c r="P16" s="95">
        <f t="shared" si="7"/>
        <v>0</v>
      </c>
      <c r="Q16" s="59">
        <v>29</v>
      </c>
      <c r="R16" s="60">
        <f>IF(Q16&gt;0,IF(Q16&gt;26,1,IF(Q16&gt;2,28-Q16,IF(Q16=2,27,30))),0)</f>
        <v>1</v>
      </c>
      <c r="S16" s="94"/>
      <c r="T16" s="95">
        <f t="shared" si="26"/>
        <v>0</v>
      </c>
      <c r="U16" s="59"/>
      <c r="V16" s="60">
        <f t="shared" si="10"/>
        <v>0</v>
      </c>
      <c r="W16" s="59"/>
      <c r="X16" s="60">
        <f t="shared" si="11"/>
        <v>0</v>
      </c>
      <c r="Y16" s="59"/>
      <c r="Z16" s="60">
        <f t="shared" si="12"/>
        <v>0</v>
      </c>
      <c r="AA16" s="59"/>
      <c r="AB16" s="60">
        <f t="shared" si="13"/>
        <v>0</v>
      </c>
      <c r="AC16" s="59"/>
      <c r="AD16" s="60">
        <f t="shared" si="14"/>
        <v>0</v>
      </c>
      <c r="AE16" s="59"/>
      <c r="AF16" s="60">
        <f t="shared" si="15"/>
        <v>0</v>
      </c>
      <c r="AG16" s="59"/>
      <c r="AH16" s="60">
        <f t="shared" si="16"/>
        <v>0</v>
      </c>
      <c r="AI16" s="59"/>
      <c r="AJ16" s="60">
        <f t="shared" si="17"/>
        <v>0</v>
      </c>
      <c r="AK16" s="59"/>
      <c r="AL16" s="60">
        <f t="shared" si="18"/>
        <v>0</v>
      </c>
      <c r="AM16" s="59"/>
      <c r="AN16" s="60">
        <f t="shared" si="19"/>
        <v>0</v>
      </c>
      <c r="AO16" s="59"/>
      <c r="AP16" s="60">
        <f t="shared" si="20"/>
        <v>0</v>
      </c>
      <c r="AQ16" s="59"/>
      <c r="AR16" s="60">
        <f t="shared" si="21"/>
        <v>0</v>
      </c>
      <c r="AS16" s="59"/>
      <c r="AT16" s="60">
        <f t="shared" si="22"/>
        <v>0</v>
      </c>
      <c r="AU16" s="59"/>
      <c r="AV16" s="60">
        <f t="shared" si="23"/>
        <v>0</v>
      </c>
      <c r="AW16" s="59"/>
      <c r="AX16" s="60">
        <f t="shared" si="24"/>
        <v>0</v>
      </c>
      <c r="AY16" s="59"/>
      <c r="AZ16" s="60">
        <f t="shared" si="25"/>
        <v>0</v>
      </c>
    </row>
    <row r="17" spans="1:52" s="20" customFormat="1" ht="57">
      <c r="A17" s="53" t="s">
        <v>45</v>
      </c>
      <c r="B17" s="87" t="s">
        <v>95</v>
      </c>
      <c r="C17" s="24">
        <v>18</v>
      </c>
      <c r="D17" s="93" t="s">
        <v>46</v>
      </c>
      <c r="E17" s="73">
        <v>1</v>
      </c>
      <c r="F17" s="62">
        <f t="shared" si="0"/>
        <v>13</v>
      </c>
      <c r="G17" s="63">
        <f t="shared" si="1"/>
        <v>1</v>
      </c>
      <c r="H17" s="57">
        <f t="shared" si="2"/>
        <v>42</v>
      </c>
      <c r="I17" s="58">
        <f t="shared" si="3"/>
        <v>1</v>
      </c>
      <c r="J17" s="55">
        <f t="shared" si="4"/>
        <v>13</v>
      </c>
      <c r="K17" s="77">
        <f t="shared" si="5"/>
        <v>13</v>
      </c>
      <c r="L17" s="82"/>
      <c r="M17" s="79">
        <v>47</v>
      </c>
      <c r="N17" s="60">
        <f t="shared" si="6"/>
        <v>1</v>
      </c>
      <c r="O17" s="94"/>
      <c r="P17" s="95">
        <f t="shared" si="7"/>
        <v>0</v>
      </c>
      <c r="Q17" s="94"/>
      <c r="R17" s="95">
        <f>IF(Q17&gt;0,IF(Q17&gt;26,1,IF(Q17&gt;2,28-Q17,IF(Q17=2,27,30))),0)</f>
        <v>0</v>
      </c>
      <c r="S17" s="94"/>
      <c r="T17" s="95">
        <f t="shared" si="26"/>
        <v>0</v>
      </c>
      <c r="U17" s="59"/>
      <c r="V17" s="60">
        <f t="shared" si="10"/>
        <v>0</v>
      </c>
      <c r="W17" s="59"/>
      <c r="X17" s="60">
        <f t="shared" si="11"/>
        <v>0</v>
      </c>
      <c r="Y17" s="59"/>
      <c r="Z17" s="60">
        <f t="shared" si="12"/>
        <v>0</v>
      </c>
      <c r="AA17" s="59"/>
      <c r="AB17" s="60">
        <f t="shared" si="13"/>
        <v>0</v>
      </c>
      <c r="AC17" s="59"/>
      <c r="AD17" s="60">
        <f t="shared" si="14"/>
        <v>0</v>
      </c>
      <c r="AE17" s="59"/>
      <c r="AF17" s="60">
        <f t="shared" si="15"/>
        <v>0</v>
      </c>
      <c r="AG17" s="59"/>
      <c r="AH17" s="60">
        <f t="shared" si="16"/>
        <v>0</v>
      </c>
      <c r="AI17" s="59"/>
      <c r="AJ17" s="60">
        <f t="shared" si="17"/>
        <v>0</v>
      </c>
      <c r="AK17" s="59"/>
      <c r="AL17" s="60">
        <f t="shared" si="18"/>
        <v>0</v>
      </c>
      <c r="AM17" s="59"/>
      <c r="AN17" s="60">
        <f t="shared" si="19"/>
        <v>0</v>
      </c>
      <c r="AO17" s="59"/>
      <c r="AP17" s="60">
        <f t="shared" si="20"/>
        <v>0</v>
      </c>
      <c r="AQ17" s="59"/>
      <c r="AR17" s="60">
        <f t="shared" si="21"/>
        <v>0</v>
      </c>
      <c r="AS17" s="59"/>
      <c r="AT17" s="60">
        <f t="shared" si="22"/>
        <v>0</v>
      </c>
      <c r="AU17" s="59"/>
      <c r="AV17" s="60">
        <f t="shared" si="23"/>
        <v>0</v>
      </c>
      <c r="AW17" s="59"/>
      <c r="AX17" s="60">
        <f t="shared" si="24"/>
        <v>0</v>
      </c>
      <c r="AY17" s="59"/>
      <c r="AZ17" s="60">
        <f t="shared" si="25"/>
        <v>0</v>
      </c>
    </row>
    <row r="18" spans="1:52" s="68" customFormat="1" ht="57">
      <c r="A18" s="53" t="s">
        <v>32</v>
      </c>
      <c r="B18" s="87" t="s">
        <v>96</v>
      </c>
      <c r="C18" s="24">
        <v>15</v>
      </c>
      <c r="D18" s="93" t="s">
        <v>47</v>
      </c>
      <c r="E18" s="73">
        <v>1</v>
      </c>
      <c r="F18" s="62">
        <f t="shared" si="0"/>
        <v>13</v>
      </c>
      <c r="G18" s="63">
        <f t="shared" si="1"/>
        <v>1</v>
      </c>
      <c r="H18" s="57">
        <f t="shared" si="2"/>
        <v>42</v>
      </c>
      <c r="I18" s="58">
        <f t="shared" si="3"/>
        <v>1</v>
      </c>
      <c r="J18" s="55">
        <f t="shared" si="4"/>
        <v>14</v>
      </c>
      <c r="K18" s="77">
        <f t="shared" si="5"/>
        <v>14</v>
      </c>
      <c r="L18" s="82"/>
      <c r="M18" s="59">
        <v>36</v>
      </c>
      <c r="N18" s="60">
        <f t="shared" si="6"/>
        <v>1</v>
      </c>
      <c r="O18" s="94"/>
      <c r="P18" s="95">
        <f t="shared" si="7"/>
        <v>0</v>
      </c>
      <c r="Q18" s="94"/>
      <c r="R18" s="95">
        <f>IF(Q18&gt;0,IF(Q18&gt;26,1,IF(Q18&gt;2,28-Q18,IF(Q18=2,27,30))),0)</f>
        <v>0</v>
      </c>
      <c r="S18" s="94"/>
      <c r="T18" s="95">
        <f t="shared" si="26"/>
        <v>0</v>
      </c>
      <c r="U18" s="59"/>
      <c r="V18" s="60">
        <f t="shared" si="10"/>
        <v>0</v>
      </c>
      <c r="W18" s="59"/>
      <c r="X18" s="60">
        <f t="shared" si="11"/>
        <v>0</v>
      </c>
      <c r="Y18" s="59"/>
      <c r="Z18" s="60">
        <f t="shared" si="12"/>
        <v>0</v>
      </c>
      <c r="AA18" s="59"/>
      <c r="AB18" s="60">
        <f t="shared" si="13"/>
        <v>0</v>
      </c>
      <c r="AC18" s="59"/>
      <c r="AD18" s="60">
        <f t="shared" si="14"/>
        <v>0</v>
      </c>
      <c r="AE18" s="59"/>
      <c r="AF18" s="60">
        <f t="shared" si="15"/>
        <v>0</v>
      </c>
      <c r="AG18" s="59"/>
      <c r="AH18" s="60">
        <f t="shared" si="16"/>
        <v>0</v>
      </c>
      <c r="AI18" s="59"/>
      <c r="AJ18" s="60">
        <f t="shared" si="17"/>
        <v>0</v>
      </c>
      <c r="AK18" s="59"/>
      <c r="AL18" s="60">
        <f t="shared" si="18"/>
        <v>0</v>
      </c>
      <c r="AM18" s="59"/>
      <c r="AN18" s="60">
        <f t="shared" si="19"/>
        <v>0</v>
      </c>
      <c r="AO18" s="59"/>
      <c r="AP18" s="60">
        <f t="shared" si="20"/>
        <v>0</v>
      </c>
      <c r="AQ18" s="59"/>
      <c r="AR18" s="60">
        <f t="shared" si="21"/>
        <v>0</v>
      </c>
      <c r="AS18" s="59"/>
      <c r="AT18" s="60">
        <f t="shared" si="22"/>
        <v>0</v>
      </c>
      <c r="AU18" s="59"/>
      <c r="AV18" s="60">
        <f t="shared" si="23"/>
        <v>0</v>
      </c>
      <c r="AW18" s="59"/>
      <c r="AX18" s="60">
        <f t="shared" si="24"/>
        <v>0</v>
      </c>
      <c r="AY18" s="59"/>
      <c r="AZ18" s="60">
        <f t="shared" si="25"/>
        <v>0</v>
      </c>
    </row>
    <row r="19" spans="1:52" s="20" customFormat="1" ht="57">
      <c r="A19" s="53" t="s">
        <v>36</v>
      </c>
      <c r="B19" s="87" t="s">
        <v>97</v>
      </c>
      <c r="C19" s="24">
        <v>214</v>
      </c>
      <c r="D19" s="93" t="s">
        <v>48</v>
      </c>
      <c r="E19" s="73">
        <v>1</v>
      </c>
      <c r="F19" s="62">
        <f t="shared" si="0"/>
        <v>13</v>
      </c>
      <c r="G19" s="63">
        <f t="shared" si="1"/>
        <v>1</v>
      </c>
      <c r="H19" s="57">
        <f t="shared" si="2"/>
        <v>42</v>
      </c>
      <c r="I19" s="58">
        <f t="shared" si="3"/>
        <v>1</v>
      </c>
      <c r="J19" s="55">
        <f>1+J17</f>
        <v>14</v>
      </c>
      <c r="K19" s="77">
        <f>K17+1</f>
        <v>14</v>
      </c>
      <c r="L19" s="82"/>
      <c r="M19" s="79">
        <v>39</v>
      </c>
      <c r="N19" s="60">
        <f t="shared" si="6"/>
        <v>1</v>
      </c>
      <c r="O19" s="94"/>
      <c r="P19" s="95">
        <f t="shared" si="7"/>
        <v>0</v>
      </c>
      <c r="Q19" s="94"/>
      <c r="R19" s="95">
        <f>IF(Q19&gt;0,IF(Q19&gt;26,1,IF(Q19&gt;2,28-Q19,IF(Q19=2,27,30))),0)</f>
        <v>0</v>
      </c>
      <c r="S19" s="94"/>
      <c r="T19" s="95">
        <f t="shared" si="26"/>
        <v>0</v>
      </c>
      <c r="U19" s="59"/>
      <c r="V19" s="60">
        <f t="shared" si="10"/>
        <v>0</v>
      </c>
      <c r="W19" s="59"/>
      <c r="X19" s="60">
        <f t="shared" si="11"/>
        <v>0</v>
      </c>
      <c r="Y19" s="59"/>
      <c r="Z19" s="60">
        <f t="shared" si="12"/>
        <v>0</v>
      </c>
      <c r="AA19" s="59"/>
      <c r="AB19" s="60">
        <f t="shared" si="13"/>
        <v>0</v>
      </c>
      <c r="AC19" s="59"/>
      <c r="AD19" s="60">
        <f t="shared" si="14"/>
        <v>0</v>
      </c>
      <c r="AE19" s="59"/>
      <c r="AF19" s="60">
        <f t="shared" si="15"/>
        <v>0</v>
      </c>
      <c r="AG19" s="59"/>
      <c r="AH19" s="60">
        <f t="shared" si="16"/>
        <v>0</v>
      </c>
      <c r="AI19" s="59"/>
      <c r="AJ19" s="60">
        <f t="shared" si="17"/>
        <v>0</v>
      </c>
      <c r="AK19" s="59"/>
      <c r="AL19" s="60">
        <f t="shared" si="18"/>
        <v>0</v>
      </c>
      <c r="AM19" s="59"/>
      <c r="AN19" s="60">
        <f t="shared" si="19"/>
        <v>0</v>
      </c>
      <c r="AO19" s="59"/>
      <c r="AP19" s="60">
        <f t="shared" si="20"/>
        <v>0</v>
      </c>
      <c r="AQ19" s="59"/>
      <c r="AR19" s="60">
        <f t="shared" si="21"/>
        <v>0</v>
      </c>
      <c r="AS19" s="59"/>
      <c r="AT19" s="60">
        <f t="shared" si="22"/>
        <v>0</v>
      </c>
      <c r="AU19" s="59"/>
      <c r="AV19" s="60">
        <f t="shared" si="23"/>
        <v>0</v>
      </c>
      <c r="AW19" s="59"/>
      <c r="AX19" s="60">
        <f t="shared" si="24"/>
        <v>0</v>
      </c>
      <c r="AY19" s="59"/>
      <c r="AZ19" s="60">
        <f t="shared" si="25"/>
        <v>0</v>
      </c>
    </row>
    <row r="20" spans="1:52" s="20" customFormat="1" ht="34.5" customHeight="1">
      <c r="A20" s="51"/>
      <c r="B20" s="85"/>
      <c r="C20" s="27"/>
      <c r="D20" s="65" t="s">
        <v>73</v>
      </c>
      <c r="E20" s="72"/>
      <c r="F20" s="19"/>
      <c r="G20" s="18"/>
      <c r="H20" s="19"/>
      <c r="I20" s="19"/>
      <c r="J20" s="19"/>
      <c r="K20" s="19"/>
      <c r="L20" s="82"/>
      <c r="M20" s="17"/>
      <c r="N20" s="21"/>
      <c r="O20" s="17"/>
      <c r="P20" s="17"/>
      <c r="Q20" s="17"/>
      <c r="R20" s="17"/>
      <c r="S20" s="17"/>
      <c r="T20" s="19"/>
      <c r="U20" s="17"/>
      <c r="V20" s="19"/>
      <c r="W20" s="17"/>
      <c r="X20" s="17"/>
      <c r="Y20" s="17"/>
      <c r="Z20" s="19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22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22"/>
      <c r="AY20" s="17"/>
      <c r="AZ20" s="17"/>
    </row>
    <row r="21" spans="1:52" s="20" customFormat="1" ht="57">
      <c r="A21" s="53" t="s">
        <v>45</v>
      </c>
      <c r="B21" s="87" t="s">
        <v>101</v>
      </c>
      <c r="C21" s="24">
        <v>2</v>
      </c>
      <c r="D21" s="93" t="s">
        <v>53</v>
      </c>
      <c r="E21" s="74">
        <v>2</v>
      </c>
      <c r="F21" s="62">
        <f t="shared" ref="F21:F35" si="27">_xlfn.RANK.EQ(G21,$G$21:$G$35,0)</f>
        <v>1</v>
      </c>
      <c r="G21" s="63">
        <f t="shared" ref="G21:G35" si="28">I21</f>
        <v>73</v>
      </c>
      <c r="H21" s="57">
        <f t="shared" ref="H21:H35" si="29">_xlfn.RANK.EQ(I21,$I$5:$I$51,0)</f>
        <v>4</v>
      </c>
      <c r="I21" s="58">
        <f t="shared" ref="I21:I35" si="30">N21+P21+R21+V21+X21+AL21+T21+AN21+AD21+AJ21+AF21+AT21+AX21+AB21+AV21+AP21+Z21+AR21+AZ21+AH21</f>
        <v>73</v>
      </c>
      <c r="J21" s="55">
        <f t="shared" ref="J21:J35" si="31">1+J20</f>
        <v>1</v>
      </c>
      <c r="K21" s="77">
        <f t="shared" ref="K21:K35" si="32">K20+1</f>
        <v>1</v>
      </c>
      <c r="L21" s="82"/>
      <c r="M21" s="80">
        <v>7</v>
      </c>
      <c r="N21" s="60">
        <f t="shared" ref="N21:N35" si="33">IF(M21&gt;0,IF(M21&gt;26,1,IF(M21&gt;2,28-M21,IF(M21=2,27,30))),0)</f>
        <v>21</v>
      </c>
      <c r="O21" s="61">
        <v>14</v>
      </c>
      <c r="P21" s="60">
        <f t="shared" ref="P21:P35" si="34">IF(O21&gt;0,IF(O21&gt;26,1,IF(O21&gt;2,28-O21,IF(O21=2,27,30))),0)</f>
        <v>14</v>
      </c>
      <c r="Q21" s="61">
        <v>9</v>
      </c>
      <c r="R21" s="60">
        <f t="shared" ref="R21:R35" si="35">IF(Q21&gt;0,IF(Q21&gt;26,1,IF(Q21&gt;2,28-Q21,IF(Q21=2,27,30))),0)</f>
        <v>19</v>
      </c>
      <c r="S21" s="61">
        <v>9</v>
      </c>
      <c r="T21" s="60">
        <f>IF(S21&gt;0,IF(S21&gt;26,1,IF(S21&gt;2,28-S21,IF(S21=2,27,30))),0)</f>
        <v>19</v>
      </c>
      <c r="U21" s="61"/>
      <c r="V21" s="60">
        <f t="shared" ref="V21:V35" si="36">IF(U21&gt;0,IF(U21&gt;26,1,IF(U21&gt;2,28-U21,IF(U21=2,27,30))),0)</f>
        <v>0</v>
      </c>
      <c r="W21" s="61"/>
      <c r="X21" s="60">
        <f t="shared" ref="X21:X35" si="37">IF(W21&gt;0,IF(W21&gt;26,1,IF(W21&gt;2,28-W21,IF(W21=2,27,30))),0)</f>
        <v>0</v>
      </c>
      <c r="Y21" s="61"/>
      <c r="Z21" s="60">
        <f t="shared" ref="Z21:Z35" si="38">IF(Y21&gt;0,IF(Y21&gt;26,1,IF(Y21&gt;2,28-Y21,IF(Y21=2,27,30))),0)</f>
        <v>0</v>
      </c>
      <c r="AA21" s="61"/>
      <c r="AB21" s="60">
        <f t="shared" ref="AB21:AB35" si="39">IF(AA21&gt;0,IF(AA21&gt;26,1,IF(AA21&gt;2,28-AA21,IF(AA21=2,27,30))),0)</f>
        <v>0</v>
      </c>
      <c r="AC21" s="61"/>
      <c r="AD21" s="60">
        <f t="shared" ref="AD21:AD35" si="40">IF(AC21&gt;0,IF(AC21&gt;26,1,IF(AC21&gt;2,28-AC21,IF(AC21=2,27,30))),0)</f>
        <v>0</v>
      </c>
      <c r="AE21" s="61"/>
      <c r="AF21" s="60">
        <f t="shared" ref="AF21:AF35" si="41">IF(AE21&gt;0,IF(AE21&gt;26,1,IF(AE21&gt;2,28-AE21,IF(AE21=2,27,30))),0)</f>
        <v>0</v>
      </c>
      <c r="AG21" s="61"/>
      <c r="AH21" s="60">
        <f t="shared" ref="AH21:AH35" si="42">IF(AG21&gt;0,IF(AG21&gt;26,1,IF(AG21&gt;2,28-AG21,IF(AG21=2,27,30))),0)</f>
        <v>0</v>
      </c>
      <c r="AI21" s="61"/>
      <c r="AJ21" s="60">
        <f t="shared" ref="AJ21:AJ35" si="43">IF(AI21&gt;0,IF(AI21&gt;26,1,IF(AI21&gt;2,28-AI21,IF(AI21=2,27,30))),0)</f>
        <v>0</v>
      </c>
      <c r="AK21" s="61"/>
      <c r="AL21" s="60">
        <f t="shared" ref="AL21:AL35" si="44">IF(AK21&gt;0,IF(AK21&gt;26,1,IF(AK21&gt;2,28-AK21,IF(AK21=2,27,30))),0)</f>
        <v>0</v>
      </c>
      <c r="AM21" s="61"/>
      <c r="AN21" s="60">
        <f t="shared" ref="AN21:AN35" si="45">IF(AM21&gt;0,IF(AM21&gt;26,1,IF(AM21&gt;2,28-AM21,IF(AM21=2,27,30))),0)</f>
        <v>0</v>
      </c>
      <c r="AO21" s="61"/>
      <c r="AP21" s="60">
        <f t="shared" ref="AP21:AP35" si="46">IF(AO21&gt;0,IF(AO21&gt;26,1,IF(AO21&gt;2,28-AO21,IF(AO21=2,27,30))),0)</f>
        <v>0</v>
      </c>
      <c r="AQ21" s="61"/>
      <c r="AR21" s="60">
        <f t="shared" ref="AR21:AR35" si="47">IF(AQ21&gt;0,IF(AQ21&gt;26,1,IF(AQ21&gt;2,28-AQ21,IF(AQ21=2,27,30))),0)</f>
        <v>0</v>
      </c>
      <c r="AS21" s="61"/>
      <c r="AT21" s="60">
        <f t="shared" ref="AT21:AT35" si="48">IF(AS21&gt;0,IF(AS21&gt;26,1,IF(AS21&gt;2,28-AS21,IF(AS21=2,27,30))),0)</f>
        <v>0</v>
      </c>
      <c r="AU21" s="25"/>
      <c r="AV21" s="60">
        <f t="shared" ref="AV21:AV35" si="49">IF(AU21&gt;0,IF(AU21&gt;26,1,IF(AU21&gt;2,28-AU21,IF(AU21=2,27,30))),0)</f>
        <v>0</v>
      </c>
      <c r="AW21" s="25"/>
      <c r="AX21" s="60">
        <f t="shared" ref="AX21:AX35" si="50">IF(AW21&gt;0,IF(AW21&gt;26,1,IF(AW21&gt;2,28-AW21,IF(AW21=2,27,30))),0)</f>
        <v>0</v>
      </c>
      <c r="AY21" s="25"/>
      <c r="AZ21" s="60">
        <f t="shared" ref="AZ21:AZ35" si="51">IF(AY21&gt;0,IF(AY21&gt;26,1,IF(AY21&gt;2,28-AY21,IF(AY21=2,27,30))),0)</f>
        <v>0</v>
      </c>
    </row>
    <row r="22" spans="1:52" s="20" customFormat="1" ht="57">
      <c r="A22" s="52" t="s">
        <v>57</v>
      </c>
      <c r="B22" s="86" t="s">
        <v>60</v>
      </c>
      <c r="C22" s="23">
        <v>51</v>
      </c>
      <c r="D22" s="93" t="s">
        <v>60</v>
      </c>
      <c r="E22" s="74">
        <v>2</v>
      </c>
      <c r="F22" s="62">
        <f t="shared" si="27"/>
        <v>2</v>
      </c>
      <c r="G22" s="63">
        <f t="shared" si="28"/>
        <v>68</v>
      </c>
      <c r="H22" s="57">
        <f t="shared" si="29"/>
        <v>6</v>
      </c>
      <c r="I22" s="58">
        <f t="shared" si="30"/>
        <v>68</v>
      </c>
      <c r="J22" s="55">
        <f t="shared" si="31"/>
        <v>2</v>
      </c>
      <c r="K22" s="77">
        <f t="shared" si="32"/>
        <v>2</v>
      </c>
      <c r="L22" s="82"/>
      <c r="M22" s="80">
        <v>3</v>
      </c>
      <c r="N22" s="60">
        <f t="shared" si="33"/>
        <v>25</v>
      </c>
      <c r="O22" s="61">
        <v>7</v>
      </c>
      <c r="P22" s="60">
        <f t="shared" si="34"/>
        <v>21</v>
      </c>
      <c r="Q22" s="61">
        <v>13</v>
      </c>
      <c r="R22" s="60">
        <f t="shared" si="35"/>
        <v>15</v>
      </c>
      <c r="S22" s="61">
        <v>21</v>
      </c>
      <c r="T22" s="60">
        <f>IF(S22&gt;0,IF(S22&gt;26,1,IF(S22&gt;2,28-S22,IF(S22=2,27,30))),0)</f>
        <v>7</v>
      </c>
      <c r="U22" s="61"/>
      <c r="V22" s="60">
        <f t="shared" si="36"/>
        <v>0</v>
      </c>
      <c r="W22" s="61"/>
      <c r="X22" s="60">
        <f t="shared" si="37"/>
        <v>0</v>
      </c>
      <c r="Y22" s="61"/>
      <c r="Z22" s="60">
        <f t="shared" si="38"/>
        <v>0</v>
      </c>
      <c r="AA22" s="61"/>
      <c r="AB22" s="60">
        <f t="shared" si="39"/>
        <v>0</v>
      </c>
      <c r="AC22" s="61"/>
      <c r="AD22" s="60">
        <f t="shared" si="40"/>
        <v>0</v>
      </c>
      <c r="AE22" s="61"/>
      <c r="AF22" s="60">
        <f t="shared" si="41"/>
        <v>0</v>
      </c>
      <c r="AG22" s="61"/>
      <c r="AH22" s="60">
        <f t="shared" si="42"/>
        <v>0</v>
      </c>
      <c r="AI22" s="61"/>
      <c r="AJ22" s="60">
        <f t="shared" si="43"/>
        <v>0</v>
      </c>
      <c r="AK22" s="61"/>
      <c r="AL22" s="60">
        <f t="shared" si="44"/>
        <v>0</v>
      </c>
      <c r="AM22" s="61"/>
      <c r="AN22" s="60">
        <f t="shared" si="45"/>
        <v>0</v>
      </c>
      <c r="AO22" s="61"/>
      <c r="AP22" s="60">
        <f t="shared" si="46"/>
        <v>0</v>
      </c>
      <c r="AQ22" s="61"/>
      <c r="AR22" s="60">
        <f t="shared" si="47"/>
        <v>0</v>
      </c>
      <c r="AS22" s="61"/>
      <c r="AT22" s="60">
        <f t="shared" si="48"/>
        <v>0</v>
      </c>
      <c r="AU22" s="25"/>
      <c r="AV22" s="60">
        <f t="shared" si="49"/>
        <v>0</v>
      </c>
      <c r="AW22" s="25"/>
      <c r="AX22" s="60">
        <f t="shared" si="50"/>
        <v>0</v>
      </c>
      <c r="AY22" s="25"/>
      <c r="AZ22" s="60">
        <f t="shared" si="51"/>
        <v>0</v>
      </c>
    </row>
    <row r="23" spans="1:52" s="20" customFormat="1" ht="57">
      <c r="A23" s="53" t="s">
        <v>54</v>
      </c>
      <c r="B23" s="87" t="s">
        <v>141</v>
      </c>
      <c r="C23" s="24" t="s">
        <v>44</v>
      </c>
      <c r="D23" s="93" t="s">
        <v>149</v>
      </c>
      <c r="E23" s="74">
        <v>2</v>
      </c>
      <c r="F23" s="62">
        <f t="shared" si="27"/>
        <v>3</v>
      </c>
      <c r="G23" s="63">
        <f t="shared" si="28"/>
        <v>43.5</v>
      </c>
      <c r="H23" s="57">
        <f t="shared" si="29"/>
        <v>13</v>
      </c>
      <c r="I23" s="58">
        <f t="shared" si="30"/>
        <v>43.5</v>
      </c>
      <c r="J23" s="55">
        <f t="shared" si="31"/>
        <v>3</v>
      </c>
      <c r="K23" s="77">
        <f t="shared" si="32"/>
        <v>3</v>
      </c>
      <c r="L23" s="82"/>
      <c r="M23" s="80">
        <v>12</v>
      </c>
      <c r="N23" s="60">
        <f t="shared" si="33"/>
        <v>16</v>
      </c>
      <c r="O23" s="61">
        <v>15</v>
      </c>
      <c r="P23" s="60">
        <f t="shared" si="34"/>
        <v>13</v>
      </c>
      <c r="Q23" s="61">
        <v>32</v>
      </c>
      <c r="R23" s="60">
        <f t="shared" si="35"/>
        <v>1</v>
      </c>
      <c r="S23" s="61">
        <v>2</v>
      </c>
      <c r="T23" s="60">
        <v>13.5</v>
      </c>
      <c r="U23" s="61"/>
      <c r="V23" s="60">
        <f t="shared" si="36"/>
        <v>0</v>
      </c>
      <c r="W23" s="61"/>
      <c r="X23" s="60">
        <f t="shared" si="37"/>
        <v>0</v>
      </c>
      <c r="Y23" s="61"/>
      <c r="Z23" s="60">
        <f t="shared" si="38"/>
        <v>0</v>
      </c>
      <c r="AA23" s="61"/>
      <c r="AB23" s="60">
        <f t="shared" si="39"/>
        <v>0</v>
      </c>
      <c r="AC23" s="61"/>
      <c r="AD23" s="60">
        <f t="shared" si="40"/>
        <v>0</v>
      </c>
      <c r="AE23" s="61"/>
      <c r="AF23" s="60">
        <f t="shared" si="41"/>
        <v>0</v>
      </c>
      <c r="AG23" s="61"/>
      <c r="AH23" s="60">
        <f t="shared" si="42"/>
        <v>0</v>
      </c>
      <c r="AI23" s="61"/>
      <c r="AJ23" s="60">
        <f t="shared" si="43"/>
        <v>0</v>
      </c>
      <c r="AK23" s="61"/>
      <c r="AL23" s="60">
        <f t="shared" si="44"/>
        <v>0</v>
      </c>
      <c r="AM23" s="61"/>
      <c r="AN23" s="60">
        <f t="shared" si="45"/>
        <v>0</v>
      </c>
      <c r="AO23" s="61"/>
      <c r="AP23" s="60">
        <f t="shared" si="46"/>
        <v>0</v>
      </c>
      <c r="AQ23" s="61"/>
      <c r="AR23" s="60">
        <f t="shared" si="47"/>
        <v>0</v>
      </c>
      <c r="AS23" s="61"/>
      <c r="AT23" s="60">
        <f t="shared" si="48"/>
        <v>0</v>
      </c>
      <c r="AU23" s="25"/>
      <c r="AV23" s="60">
        <f t="shared" si="49"/>
        <v>0</v>
      </c>
      <c r="AW23" s="25"/>
      <c r="AX23" s="60">
        <f t="shared" si="50"/>
        <v>0</v>
      </c>
      <c r="AY23" s="25"/>
      <c r="AZ23" s="60">
        <f t="shared" si="51"/>
        <v>0</v>
      </c>
    </row>
    <row r="24" spans="1:52" s="20" customFormat="1" ht="57">
      <c r="A24" s="53" t="s">
        <v>84</v>
      </c>
      <c r="B24" s="87" t="s">
        <v>85</v>
      </c>
      <c r="C24" s="24">
        <v>379</v>
      </c>
      <c r="D24" s="93" t="s">
        <v>86</v>
      </c>
      <c r="E24" s="74">
        <v>2</v>
      </c>
      <c r="F24" s="62">
        <f t="shared" si="27"/>
        <v>4</v>
      </c>
      <c r="G24" s="63">
        <f t="shared" si="28"/>
        <v>39</v>
      </c>
      <c r="H24" s="57">
        <f t="shared" si="29"/>
        <v>17</v>
      </c>
      <c r="I24" s="58">
        <f t="shared" si="30"/>
        <v>39</v>
      </c>
      <c r="J24" s="55">
        <f t="shared" si="31"/>
        <v>4</v>
      </c>
      <c r="K24" s="77">
        <f t="shared" si="32"/>
        <v>4</v>
      </c>
      <c r="L24" s="82"/>
      <c r="M24" s="80">
        <v>30</v>
      </c>
      <c r="N24" s="60">
        <f t="shared" si="33"/>
        <v>1</v>
      </c>
      <c r="O24" s="61">
        <v>4</v>
      </c>
      <c r="P24" s="60">
        <f t="shared" si="34"/>
        <v>24</v>
      </c>
      <c r="Q24" s="61">
        <v>15</v>
      </c>
      <c r="R24" s="60">
        <f t="shared" si="35"/>
        <v>13</v>
      </c>
      <c r="S24" s="61">
        <v>28</v>
      </c>
      <c r="T24" s="60">
        <f t="shared" ref="T24:T35" si="52">IF(S24&gt;0,IF(S24&gt;26,1,IF(S24&gt;2,28-S24,IF(S24=2,27,30))),0)</f>
        <v>1</v>
      </c>
      <c r="U24" s="61"/>
      <c r="V24" s="60">
        <f t="shared" si="36"/>
        <v>0</v>
      </c>
      <c r="W24" s="61"/>
      <c r="X24" s="60">
        <f t="shared" si="37"/>
        <v>0</v>
      </c>
      <c r="Y24" s="61"/>
      <c r="Z24" s="60">
        <f t="shared" si="38"/>
        <v>0</v>
      </c>
      <c r="AA24" s="61"/>
      <c r="AB24" s="60">
        <f t="shared" si="39"/>
        <v>0</v>
      </c>
      <c r="AC24" s="61"/>
      <c r="AD24" s="60">
        <f t="shared" si="40"/>
        <v>0</v>
      </c>
      <c r="AE24" s="61"/>
      <c r="AF24" s="60">
        <f t="shared" si="41"/>
        <v>0</v>
      </c>
      <c r="AG24" s="61"/>
      <c r="AH24" s="60">
        <f t="shared" si="42"/>
        <v>0</v>
      </c>
      <c r="AI24" s="61"/>
      <c r="AJ24" s="60">
        <f t="shared" si="43"/>
        <v>0</v>
      </c>
      <c r="AK24" s="61"/>
      <c r="AL24" s="60">
        <f t="shared" si="44"/>
        <v>0</v>
      </c>
      <c r="AM24" s="61"/>
      <c r="AN24" s="60">
        <f t="shared" si="45"/>
        <v>0</v>
      </c>
      <c r="AO24" s="61"/>
      <c r="AP24" s="60">
        <f t="shared" si="46"/>
        <v>0</v>
      </c>
      <c r="AQ24" s="61"/>
      <c r="AR24" s="60">
        <f t="shared" si="47"/>
        <v>0</v>
      </c>
      <c r="AS24" s="61"/>
      <c r="AT24" s="60">
        <f t="shared" si="48"/>
        <v>0</v>
      </c>
      <c r="AU24" s="25"/>
      <c r="AV24" s="60">
        <f t="shared" si="49"/>
        <v>0</v>
      </c>
      <c r="AW24" s="25"/>
      <c r="AX24" s="60">
        <f t="shared" si="50"/>
        <v>0</v>
      </c>
      <c r="AY24" s="25"/>
      <c r="AZ24" s="60">
        <f t="shared" si="51"/>
        <v>0</v>
      </c>
    </row>
    <row r="25" spans="1:52" s="20" customFormat="1" ht="85.5">
      <c r="A25" s="53" t="s">
        <v>51</v>
      </c>
      <c r="B25" s="87" t="s">
        <v>52</v>
      </c>
      <c r="C25" s="24" t="s">
        <v>142</v>
      </c>
      <c r="D25" s="93" t="s">
        <v>52</v>
      </c>
      <c r="E25" s="74">
        <v>2</v>
      </c>
      <c r="F25" s="62">
        <f t="shared" si="27"/>
        <v>5</v>
      </c>
      <c r="G25" s="63">
        <f t="shared" si="28"/>
        <v>38</v>
      </c>
      <c r="H25" s="57">
        <f t="shared" si="29"/>
        <v>18</v>
      </c>
      <c r="I25" s="58">
        <f t="shared" si="30"/>
        <v>38</v>
      </c>
      <c r="J25" s="55">
        <f t="shared" si="31"/>
        <v>5</v>
      </c>
      <c r="K25" s="77">
        <f t="shared" si="32"/>
        <v>5</v>
      </c>
      <c r="L25" s="82"/>
      <c r="M25" s="80">
        <v>17</v>
      </c>
      <c r="N25" s="60">
        <f t="shared" si="33"/>
        <v>11</v>
      </c>
      <c r="O25" s="61">
        <v>33</v>
      </c>
      <c r="P25" s="60">
        <f t="shared" si="34"/>
        <v>1</v>
      </c>
      <c r="Q25" s="61">
        <v>33</v>
      </c>
      <c r="R25" s="60">
        <f t="shared" si="35"/>
        <v>1</v>
      </c>
      <c r="S25" s="61">
        <v>3</v>
      </c>
      <c r="T25" s="60">
        <f t="shared" si="52"/>
        <v>25</v>
      </c>
      <c r="U25" s="61"/>
      <c r="V25" s="60">
        <f t="shared" si="36"/>
        <v>0</v>
      </c>
      <c r="W25" s="61"/>
      <c r="X25" s="60">
        <f t="shared" si="37"/>
        <v>0</v>
      </c>
      <c r="Y25" s="61"/>
      <c r="Z25" s="60">
        <f t="shared" si="38"/>
        <v>0</v>
      </c>
      <c r="AA25" s="61"/>
      <c r="AB25" s="60">
        <f t="shared" si="39"/>
        <v>0</v>
      </c>
      <c r="AC25" s="61"/>
      <c r="AD25" s="60">
        <f t="shared" si="40"/>
        <v>0</v>
      </c>
      <c r="AE25" s="61"/>
      <c r="AF25" s="60">
        <f t="shared" si="41"/>
        <v>0</v>
      </c>
      <c r="AG25" s="61"/>
      <c r="AH25" s="60">
        <f t="shared" si="42"/>
        <v>0</v>
      </c>
      <c r="AI25" s="61"/>
      <c r="AJ25" s="60">
        <f t="shared" si="43"/>
        <v>0</v>
      </c>
      <c r="AK25" s="61"/>
      <c r="AL25" s="60">
        <f t="shared" si="44"/>
        <v>0</v>
      </c>
      <c r="AM25" s="61"/>
      <c r="AN25" s="60">
        <f t="shared" si="45"/>
        <v>0</v>
      </c>
      <c r="AO25" s="61"/>
      <c r="AP25" s="60">
        <f t="shared" si="46"/>
        <v>0</v>
      </c>
      <c r="AQ25" s="61"/>
      <c r="AR25" s="60">
        <f t="shared" si="47"/>
        <v>0</v>
      </c>
      <c r="AS25" s="61"/>
      <c r="AT25" s="60">
        <f t="shared" si="48"/>
        <v>0</v>
      </c>
      <c r="AU25" s="25"/>
      <c r="AV25" s="60">
        <f t="shared" si="49"/>
        <v>0</v>
      </c>
      <c r="AW25" s="25"/>
      <c r="AX25" s="60">
        <f t="shared" si="50"/>
        <v>0</v>
      </c>
      <c r="AY25" s="25"/>
      <c r="AZ25" s="60">
        <f t="shared" si="51"/>
        <v>0</v>
      </c>
    </row>
    <row r="26" spans="1:52" s="20" customFormat="1" ht="33.75">
      <c r="A26" s="53" t="s">
        <v>133</v>
      </c>
      <c r="B26" s="87" t="s">
        <v>132</v>
      </c>
      <c r="C26" s="24" t="s">
        <v>44</v>
      </c>
      <c r="D26" s="93" t="s">
        <v>56</v>
      </c>
      <c r="E26" s="74">
        <v>2</v>
      </c>
      <c r="F26" s="62">
        <f t="shared" si="27"/>
        <v>6</v>
      </c>
      <c r="G26" s="63">
        <f t="shared" si="28"/>
        <v>35</v>
      </c>
      <c r="H26" s="57">
        <f t="shared" si="29"/>
        <v>19</v>
      </c>
      <c r="I26" s="58">
        <f t="shared" si="30"/>
        <v>35</v>
      </c>
      <c r="J26" s="55">
        <f t="shared" si="31"/>
        <v>6</v>
      </c>
      <c r="K26" s="77">
        <f t="shared" si="32"/>
        <v>6</v>
      </c>
      <c r="L26" s="82"/>
      <c r="M26" s="80">
        <v>9</v>
      </c>
      <c r="N26" s="60">
        <f t="shared" si="33"/>
        <v>19</v>
      </c>
      <c r="O26" s="61">
        <v>20</v>
      </c>
      <c r="P26" s="60">
        <f t="shared" si="34"/>
        <v>8</v>
      </c>
      <c r="Q26" s="59">
        <v>23</v>
      </c>
      <c r="R26" s="60">
        <f t="shared" si="35"/>
        <v>5</v>
      </c>
      <c r="S26" s="61">
        <v>25</v>
      </c>
      <c r="T26" s="60">
        <f t="shared" si="52"/>
        <v>3</v>
      </c>
      <c r="U26" s="61"/>
      <c r="V26" s="60">
        <f t="shared" si="36"/>
        <v>0</v>
      </c>
      <c r="W26" s="61"/>
      <c r="X26" s="60">
        <f t="shared" si="37"/>
        <v>0</v>
      </c>
      <c r="Y26" s="61"/>
      <c r="Z26" s="60">
        <f t="shared" si="38"/>
        <v>0</v>
      </c>
      <c r="AA26" s="61"/>
      <c r="AB26" s="60">
        <f t="shared" si="39"/>
        <v>0</v>
      </c>
      <c r="AC26" s="61"/>
      <c r="AD26" s="60">
        <f t="shared" si="40"/>
        <v>0</v>
      </c>
      <c r="AE26" s="61"/>
      <c r="AF26" s="60">
        <f t="shared" si="41"/>
        <v>0</v>
      </c>
      <c r="AG26" s="61"/>
      <c r="AH26" s="60">
        <f t="shared" si="42"/>
        <v>0</v>
      </c>
      <c r="AI26" s="61"/>
      <c r="AJ26" s="60">
        <f t="shared" si="43"/>
        <v>0</v>
      </c>
      <c r="AK26" s="61"/>
      <c r="AL26" s="60">
        <f t="shared" si="44"/>
        <v>0</v>
      </c>
      <c r="AM26" s="61"/>
      <c r="AN26" s="60">
        <f t="shared" si="45"/>
        <v>0</v>
      </c>
      <c r="AO26" s="61"/>
      <c r="AP26" s="60">
        <f t="shared" si="46"/>
        <v>0</v>
      </c>
      <c r="AQ26" s="61"/>
      <c r="AR26" s="60">
        <f t="shared" si="47"/>
        <v>0</v>
      </c>
      <c r="AS26" s="61"/>
      <c r="AT26" s="60">
        <f t="shared" si="48"/>
        <v>0</v>
      </c>
      <c r="AU26" s="25"/>
      <c r="AV26" s="60">
        <f t="shared" si="49"/>
        <v>0</v>
      </c>
      <c r="AW26" s="25"/>
      <c r="AX26" s="60">
        <f t="shared" si="50"/>
        <v>0</v>
      </c>
      <c r="AY26" s="25"/>
      <c r="AZ26" s="60">
        <f t="shared" si="51"/>
        <v>0</v>
      </c>
    </row>
    <row r="27" spans="1:52" s="20" customFormat="1" ht="85.5">
      <c r="A27" s="53" t="s">
        <v>36</v>
      </c>
      <c r="B27" s="87" t="s">
        <v>103</v>
      </c>
      <c r="C27" s="24">
        <v>438</v>
      </c>
      <c r="D27" s="93" t="s">
        <v>79</v>
      </c>
      <c r="E27" s="74">
        <v>2</v>
      </c>
      <c r="F27" s="62">
        <f t="shared" si="27"/>
        <v>6</v>
      </c>
      <c r="G27" s="63">
        <f t="shared" si="28"/>
        <v>35</v>
      </c>
      <c r="H27" s="57">
        <f t="shared" si="29"/>
        <v>19</v>
      </c>
      <c r="I27" s="58">
        <f t="shared" si="30"/>
        <v>35</v>
      </c>
      <c r="J27" s="55">
        <f t="shared" si="31"/>
        <v>7</v>
      </c>
      <c r="K27" s="77">
        <f t="shared" si="32"/>
        <v>7</v>
      </c>
      <c r="L27" s="82"/>
      <c r="M27" s="80">
        <v>20</v>
      </c>
      <c r="N27" s="60">
        <f t="shared" si="33"/>
        <v>8</v>
      </c>
      <c r="O27" s="61">
        <v>22</v>
      </c>
      <c r="P27" s="60">
        <f t="shared" si="34"/>
        <v>6</v>
      </c>
      <c r="Q27" s="61">
        <v>17</v>
      </c>
      <c r="R27" s="60">
        <f t="shared" si="35"/>
        <v>11</v>
      </c>
      <c r="S27" s="61">
        <v>18</v>
      </c>
      <c r="T27" s="60">
        <f t="shared" si="52"/>
        <v>10</v>
      </c>
      <c r="U27" s="61"/>
      <c r="V27" s="60">
        <f t="shared" si="36"/>
        <v>0</v>
      </c>
      <c r="W27" s="61"/>
      <c r="X27" s="60">
        <f t="shared" si="37"/>
        <v>0</v>
      </c>
      <c r="Y27" s="61"/>
      <c r="Z27" s="60">
        <f t="shared" si="38"/>
        <v>0</v>
      </c>
      <c r="AA27" s="61"/>
      <c r="AB27" s="60">
        <f t="shared" si="39"/>
        <v>0</v>
      </c>
      <c r="AC27" s="61"/>
      <c r="AD27" s="60">
        <f t="shared" si="40"/>
        <v>0</v>
      </c>
      <c r="AE27" s="61"/>
      <c r="AF27" s="60">
        <f t="shared" si="41"/>
        <v>0</v>
      </c>
      <c r="AG27" s="61"/>
      <c r="AH27" s="60">
        <f t="shared" si="42"/>
        <v>0</v>
      </c>
      <c r="AI27" s="61"/>
      <c r="AJ27" s="60">
        <f t="shared" si="43"/>
        <v>0</v>
      </c>
      <c r="AK27" s="61"/>
      <c r="AL27" s="60">
        <f t="shared" si="44"/>
        <v>0</v>
      </c>
      <c r="AM27" s="61"/>
      <c r="AN27" s="60">
        <f t="shared" si="45"/>
        <v>0</v>
      </c>
      <c r="AO27" s="61"/>
      <c r="AP27" s="60">
        <f t="shared" si="46"/>
        <v>0</v>
      </c>
      <c r="AQ27" s="61"/>
      <c r="AR27" s="60">
        <f t="shared" si="47"/>
        <v>0</v>
      </c>
      <c r="AS27" s="61"/>
      <c r="AT27" s="60">
        <f t="shared" si="48"/>
        <v>0</v>
      </c>
      <c r="AU27" s="25"/>
      <c r="AV27" s="60">
        <f t="shared" si="49"/>
        <v>0</v>
      </c>
      <c r="AW27" s="25"/>
      <c r="AX27" s="60">
        <f t="shared" si="50"/>
        <v>0</v>
      </c>
      <c r="AY27" s="25"/>
      <c r="AZ27" s="60">
        <f t="shared" si="51"/>
        <v>0</v>
      </c>
    </row>
    <row r="28" spans="1:52" s="20" customFormat="1" ht="52.5" customHeight="1">
      <c r="A28" s="53" t="s">
        <v>45</v>
      </c>
      <c r="B28" s="87" t="s">
        <v>102</v>
      </c>
      <c r="C28" s="24">
        <v>1</v>
      </c>
      <c r="D28" s="93" t="s">
        <v>55</v>
      </c>
      <c r="E28" s="74">
        <v>2</v>
      </c>
      <c r="F28" s="62">
        <f t="shared" si="27"/>
        <v>8</v>
      </c>
      <c r="G28" s="63">
        <f t="shared" si="28"/>
        <v>34</v>
      </c>
      <c r="H28" s="57">
        <f t="shared" si="29"/>
        <v>21</v>
      </c>
      <c r="I28" s="58">
        <f t="shared" si="30"/>
        <v>34</v>
      </c>
      <c r="J28" s="55">
        <f t="shared" si="31"/>
        <v>8</v>
      </c>
      <c r="K28" s="77">
        <f t="shared" si="32"/>
        <v>8</v>
      </c>
      <c r="L28" s="82"/>
      <c r="M28" s="80">
        <v>1</v>
      </c>
      <c r="N28" s="60">
        <f t="shared" si="33"/>
        <v>30</v>
      </c>
      <c r="O28" s="61">
        <v>27</v>
      </c>
      <c r="P28" s="60">
        <f t="shared" si="34"/>
        <v>1</v>
      </c>
      <c r="Q28" s="61">
        <v>28</v>
      </c>
      <c r="R28" s="60">
        <f t="shared" si="35"/>
        <v>1</v>
      </c>
      <c r="S28" s="61">
        <v>26</v>
      </c>
      <c r="T28" s="60">
        <f t="shared" si="52"/>
        <v>2</v>
      </c>
      <c r="U28" s="61"/>
      <c r="V28" s="60">
        <f t="shared" si="36"/>
        <v>0</v>
      </c>
      <c r="W28" s="61"/>
      <c r="X28" s="60">
        <f t="shared" si="37"/>
        <v>0</v>
      </c>
      <c r="Y28" s="61"/>
      <c r="Z28" s="60">
        <f t="shared" si="38"/>
        <v>0</v>
      </c>
      <c r="AA28" s="61"/>
      <c r="AB28" s="60">
        <f t="shared" si="39"/>
        <v>0</v>
      </c>
      <c r="AC28" s="61"/>
      <c r="AD28" s="60">
        <f t="shared" si="40"/>
        <v>0</v>
      </c>
      <c r="AE28" s="61"/>
      <c r="AF28" s="60">
        <f t="shared" si="41"/>
        <v>0</v>
      </c>
      <c r="AG28" s="61"/>
      <c r="AH28" s="60">
        <f t="shared" si="42"/>
        <v>0</v>
      </c>
      <c r="AI28" s="61"/>
      <c r="AJ28" s="60">
        <f t="shared" si="43"/>
        <v>0</v>
      </c>
      <c r="AK28" s="61"/>
      <c r="AL28" s="60">
        <f t="shared" si="44"/>
        <v>0</v>
      </c>
      <c r="AM28" s="61"/>
      <c r="AN28" s="60">
        <f t="shared" si="45"/>
        <v>0</v>
      </c>
      <c r="AO28" s="61"/>
      <c r="AP28" s="60">
        <f t="shared" si="46"/>
        <v>0</v>
      </c>
      <c r="AQ28" s="61"/>
      <c r="AR28" s="60">
        <f t="shared" si="47"/>
        <v>0</v>
      </c>
      <c r="AS28" s="61"/>
      <c r="AT28" s="60">
        <f t="shared" si="48"/>
        <v>0</v>
      </c>
      <c r="AU28" s="25"/>
      <c r="AV28" s="60">
        <f t="shared" si="49"/>
        <v>0</v>
      </c>
      <c r="AW28" s="25"/>
      <c r="AX28" s="60">
        <f t="shared" si="50"/>
        <v>0</v>
      </c>
      <c r="AY28" s="25"/>
      <c r="AZ28" s="60">
        <f t="shared" si="51"/>
        <v>0</v>
      </c>
    </row>
    <row r="29" spans="1:52" s="20" customFormat="1" ht="57">
      <c r="A29" s="53" t="s">
        <v>57</v>
      </c>
      <c r="B29" s="87" t="s">
        <v>106</v>
      </c>
      <c r="C29" s="24">
        <v>63</v>
      </c>
      <c r="D29" s="93" t="s">
        <v>59</v>
      </c>
      <c r="E29" s="74">
        <v>2</v>
      </c>
      <c r="F29" s="62">
        <f t="shared" si="27"/>
        <v>9</v>
      </c>
      <c r="G29" s="63">
        <f t="shared" si="28"/>
        <v>31</v>
      </c>
      <c r="H29" s="57">
        <f t="shared" si="29"/>
        <v>24</v>
      </c>
      <c r="I29" s="58">
        <f t="shared" si="30"/>
        <v>31</v>
      </c>
      <c r="J29" s="55">
        <f t="shared" si="31"/>
        <v>9</v>
      </c>
      <c r="K29" s="77">
        <f t="shared" si="32"/>
        <v>9</v>
      </c>
      <c r="L29" s="82"/>
      <c r="M29" s="80">
        <v>19</v>
      </c>
      <c r="N29" s="60">
        <f t="shared" si="33"/>
        <v>9</v>
      </c>
      <c r="O29" s="61">
        <v>12</v>
      </c>
      <c r="P29" s="60">
        <f t="shared" si="34"/>
        <v>16</v>
      </c>
      <c r="Q29" s="96"/>
      <c r="R29" s="95">
        <f t="shared" si="35"/>
        <v>0</v>
      </c>
      <c r="S29" s="61">
        <v>22</v>
      </c>
      <c r="T29" s="60">
        <f t="shared" si="52"/>
        <v>6</v>
      </c>
      <c r="U29" s="61"/>
      <c r="V29" s="60">
        <f t="shared" si="36"/>
        <v>0</v>
      </c>
      <c r="W29" s="61"/>
      <c r="X29" s="60">
        <f t="shared" si="37"/>
        <v>0</v>
      </c>
      <c r="Y29" s="61"/>
      <c r="Z29" s="60">
        <f t="shared" si="38"/>
        <v>0</v>
      </c>
      <c r="AA29" s="61"/>
      <c r="AB29" s="60">
        <f t="shared" si="39"/>
        <v>0</v>
      </c>
      <c r="AC29" s="61"/>
      <c r="AD29" s="60">
        <f t="shared" si="40"/>
        <v>0</v>
      </c>
      <c r="AE29" s="61"/>
      <c r="AF29" s="60">
        <f t="shared" si="41"/>
        <v>0</v>
      </c>
      <c r="AG29" s="61"/>
      <c r="AH29" s="60">
        <f t="shared" si="42"/>
        <v>0</v>
      </c>
      <c r="AI29" s="61"/>
      <c r="AJ29" s="60">
        <f t="shared" si="43"/>
        <v>0</v>
      </c>
      <c r="AK29" s="61"/>
      <c r="AL29" s="60">
        <f t="shared" si="44"/>
        <v>0</v>
      </c>
      <c r="AM29" s="61"/>
      <c r="AN29" s="60">
        <f t="shared" si="45"/>
        <v>0</v>
      </c>
      <c r="AO29" s="61"/>
      <c r="AP29" s="60">
        <f t="shared" si="46"/>
        <v>0</v>
      </c>
      <c r="AQ29" s="61"/>
      <c r="AR29" s="60">
        <f t="shared" si="47"/>
        <v>0</v>
      </c>
      <c r="AS29" s="61"/>
      <c r="AT29" s="60">
        <f t="shared" si="48"/>
        <v>0</v>
      </c>
      <c r="AU29" s="25"/>
      <c r="AV29" s="60">
        <f t="shared" si="49"/>
        <v>0</v>
      </c>
      <c r="AW29" s="25"/>
      <c r="AX29" s="60">
        <f t="shared" si="50"/>
        <v>0</v>
      </c>
      <c r="AY29" s="25"/>
      <c r="AZ29" s="60">
        <f t="shared" si="51"/>
        <v>0</v>
      </c>
    </row>
    <row r="30" spans="1:52" s="20" customFormat="1" ht="72" customHeight="1">
      <c r="A30" s="53" t="s">
        <v>76</v>
      </c>
      <c r="B30" s="87" t="s">
        <v>108</v>
      </c>
      <c r="C30" s="24">
        <v>252</v>
      </c>
      <c r="D30" s="93" t="s">
        <v>75</v>
      </c>
      <c r="E30" s="74">
        <v>2</v>
      </c>
      <c r="F30" s="62">
        <f t="shared" si="27"/>
        <v>10</v>
      </c>
      <c r="G30" s="63">
        <f t="shared" si="28"/>
        <v>27</v>
      </c>
      <c r="H30" s="57">
        <f t="shared" si="29"/>
        <v>27</v>
      </c>
      <c r="I30" s="58">
        <f t="shared" si="30"/>
        <v>27</v>
      </c>
      <c r="J30" s="55">
        <f t="shared" si="31"/>
        <v>10</v>
      </c>
      <c r="K30" s="77">
        <f t="shared" si="32"/>
        <v>10</v>
      </c>
      <c r="L30" s="82"/>
      <c r="M30" s="80">
        <v>34</v>
      </c>
      <c r="N30" s="60">
        <f t="shared" si="33"/>
        <v>1</v>
      </c>
      <c r="O30" s="61">
        <v>34</v>
      </c>
      <c r="P30" s="60">
        <f t="shared" si="34"/>
        <v>1</v>
      </c>
      <c r="Q30" s="61">
        <v>11</v>
      </c>
      <c r="R30" s="60">
        <f t="shared" si="35"/>
        <v>17</v>
      </c>
      <c r="S30" s="61">
        <v>20</v>
      </c>
      <c r="T30" s="60">
        <f t="shared" si="52"/>
        <v>8</v>
      </c>
      <c r="U30" s="61"/>
      <c r="V30" s="60">
        <f t="shared" si="36"/>
        <v>0</v>
      </c>
      <c r="W30" s="61"/>
      <c r="X30" s="60">
        <f t="shared" si="37"/>
        <v>0</v>
      </c>
      <c r="Y30" s="61"/>
      <c r="Z30" s="60">
        <f t="shared" si="38"/>
        <v>0</v>
      </c>
      <c r="AA30" s="61"/>
      <c r="AB30" s="60">
        <f t="shared" si="39"/>
        <v>0</v>
      </c>
      <c r="AC30" s="61"/>
      <c r="AD30" s="60">
        <f t="shared" si="40"/>
        <v>0</v>
      </c>
      <c r="AE30" s="61"/>
      <c r="AF30" s="60">
        <f t="shared" si="41"/>
        <v>0</v>
      </c>
      <c r="AG30" s="61"/>
      <c r="AH30" s="60">
        <f t="shared" si="42"/>
        <v>0</v>
      </c>
      <c r="AI30" s="61"/>
      <c r="AJ30" s="60">
        <f t="shared" si="43"/>
        <v>0</v>
      </c>
      <c r="AK30" s="61"/>
      <c r="AL30" s="60">
        <f t="shared" si="44"/>
        <v>0</v>
      </c>
      <c r="AM30" s="61"/>
      <c r="AN30" s="60">
        <f t="shared" si="45"/>
        <v>0</v>
      </c>
      <c r="AO30" s="61"/>
      <c r="AP30" s="60">
        <f t="shared" si="46"/>
        <v>0</v>
      </c>
      <c r="AQ30" s="61"/>
      <c r="AR30" s="60">
        <f t="shared" si="47"/>
        <v>0</v>
      </c>
      <c r="AS30" s="61"/>
      <c r="AT30" s="60">
        <f t="shared" si="48"/>
        <v>0</v>
      </c>
      <c r="AU30" s="25"/>
      <c r="AV30" s="60">
        <f t="shared" si="49"/>
        <v>0</v>
      </c>
      <c r="AW30" s="25"/>
      <c r="AX30" s="60">
        <f t="shared" si="50"/>
        <v>0</v>
      </c>
      <c r="AY30" s="25"/>
      <c r="AZ30" s="60">
        <f t="shared" si="51"/>
        <v>0</v>
      </c>
    </row>
    <row r="31" spans="1:52" s="20" customFormat="1" ht="57">
      <c r="A31" s="53" t="s">
        <v>50</v>
      </c>
      <c r="B31" s="87" t="s">
        <v>107</v>
      </c>
      <c r="C31" s="24">
        <v>47</v>
      </c>
      <c r="D31" s="93" t="s">
        <v>61</v>
      </c>
      <c r="E31" s="74">
        <v>2</v>
      </c>
      <c r="F31" s="62">
        <f t="shared" si="27"/>
        <v>11</v>
      </c>
      <c r="G31" s="63">
        <f t="shared" si="28"/>
        <v>17</v>
      </c>
      <c r="H31" s="57">
        <f t="shared" si="29"/>
        <v>30</v>
      </c>
      <c r="I31" s="58">
        <f t="shared" si="30"/>
        <v>17</v>
      </c>
      <c r="J31" s="55">
        <f t="shared" si="31"/>
        <v>11</v>
      </c>
      <c r="K31" s="77">
        <f t="shared" si="32"/>
        <v>11</v>
      </c>
      <c r="L31" s="82"/>
      <c r="M31" s="80">
        <v>37</v>
      </c>
      <c r="N31" s="60">
        <f t="shared" si="33"/>
        <v>1</v>
      </c>
      <c r="O31" s="96"/>
      <c r="P31" s="95">
        <f t="shared" si="34"/>
        <v>0</v>
      </c>
      <c r="Q31" s="94"/>
      <c r="R31" s="95">
        <f t="shared" si="35"/>
        <v>0</v>
      </c>
      <c r="S31" s="61">
        <v>12</v>
      </c>
      <c r="T31" s="60">
        <f t="shared" si="52"/>
        <v>16</v>
      </c>
      <c r="U31" s="61"/>
      <c r="V31" s="60">
        <f t="shared" si="36"/>
        <v>0</v>
      </c>
      <c r="W31" s="61"/>
      <c r="X31" s="60">
        <f t="shared" si="37"/>
        <v>0</v>
      </c>
      <c r="Y31" s="61"/>
      <c r="Z31" s="60">
        <f t="shared" si="38"/>
        <v>0</v>
      </c>
      <c r="AA31" s="61"/>
      <c r="AB31" s="60">
        <f t="shared" si="39"/>
        <v>0</v>
      </c>
      <c r="AC31" s="61"/>
      <c r="AD31" s="60">
        <f t="shared" si="40"/>
        <v>0</v>
      </c>
      <c r="AE31" s="61"/>
      <c r="AF31" s="60">
        <f t="shared" si="41"/>
        <v>0</v>
      </c>
      <c r="AG31" s="61"/>
      <c r="AH31" s="60">
        <f t="shared" si="42"/>
        <v>0</v>
      </c>
      <c r="AI31" s="61"/>
      <c r="AJ31" s="60">
        <f t="shared" si="43"/>
        <v>0</v>
      </c>
      <c r="AK31" s="61"/>
      <c r="AL31" s="60">
        <f t="shared" si="44"/>
        <v>0</v>
      </c>
      <c r="AM31" s="61"/>
      <c r="AN31" s="60">
        <f t="shared" si="45"/>
        <v>0</v>
      </c>
      <c r="AO31" s="61"/>
      <c r="AP31" s="60">
        <f t="shared" si="46"/>
        <v>0</v>
      </c>
      <c r="AQ31" s="61"/>
      <c r="AR31" s="60">
        <f t="shared" si="47"/>
        <v>0</v>
      </c>
      <c r="AS31" s="61"/>
      <c r="AT31" s="60">
        <f t="shared" si="48"/>
        <v>0</v>
      </c>
      <c r="AU31" s="25"/>
      <c r="AV31" s="60">
        <f t="shared" si="49"/>
        <v>0</v>
      </c>
      <c r="AW31" s="25"/>
      <c r="AX31" s="60">
        <f t="shared" si="50"/>
        <v>0</v>
      </c>
      <c r="AY31" s="25"/>
      <c r="AZ31" s="60">
        <f t="shared" si="51"/>
        <v>0</v>
      </c>
    </row>
    <row r="32" spans="1:52" s="20" customFormat="1" ht="85.5">
      <c r="A32" s="53" t="s">
        <v>36</v>
      </c>
      <c r="B32" s="87" t="s">
        <v>105</v>
      </c>
      <c r="C32" s="24">
        <v>439</v>
      </c>
      <c r="D32" s="93" t="s">
        <v>78</v>
      </c>
      <c r="E32" s="74">
        <v>2</v>
      </c>
      <c r="F32" s="62">
        <f t="shared" si="27"/>
        <v>12</v>
      </c>
      <c r="G32" s="63">
        <f t="shared" si="28"/>
        <v>15</v>
      </c>
      <c r="H32" s="57">
        <f t="shared" si="29"/>
        <v>31</v>
      </c>
      <c r="I32" s="58">
        <f t="shared" si="30"/>
        <v>15</v>
      </c>
      <c r="J32" s="55">
        <f t="shared" si="31"/>
        <v>12</v>
      </c>
      <c r="K32" s="77">
        <f t="shared" si="32"/>
        <v>12</v>
      </c>
      <c r="L32" s="82"/>
      <c r="M32" s="80">
        <v>15</v>
      </c>
      <c r="N32" s="60">
        <f t="shared" si="33"/>
        <v>13</v>
      </c>
      <c r="O32" s="61">
        <v>36</v>
      </c>
      <c r="P32" s="60">
        <f t="shared" si="34"/>
        <v>1</v>
      </c>
      <c r="Q32" s="61">
        <v>31</v>
      </c>
      <c r="R32" s="60">
        <f t="shared" si="35"/>
        <v>1</v>
      </c>
      <c r="S32" s="96"/>
      <c r="T32" s="95">
        <f t="shared" si="52"/>
        <v>0</v>
      </c>
      <c r="U32" s="61"/>
      <c r="V32" s="60">
        <f t="shared" si="36"/>
        <v>0</v>
      </c>
      <c r="W32" s="61"/>
      <c r="X32" s="60">
        <f t="shared" si="37"/>
        <v>0</v>
      </c>
      <c r="Y32" s="61"/>
      <c r="Z32" s="60">
        <f t="shared" si="38"/>
        <v>0</v>
      </c>
      <c r="AA32" s="61"/>
      <c r="AB32" s="60">
        <f t="shared" si="39"/>
        <v>0</v>
      </c>
      <c r="AC32" s="61"/>
      <c r="AD32" s="60">
        <f t="shared" si="40"/>
        <v>0</v>
      </c>
      <c r="AE32" s="61"/>
      <c r="AF32" s="60">
        <f t="shared" si="41"/>
        <v>0</v>
      </c>
      <c r="AG32" s="61"/>
      <c r="AH32" s="60">
        <f t="shared" si="42"/>
        <v>0</v>
      </c>
      <c r="AI32" s="61"/>
      <c r="AJ32" s="60">
        <f t="shared" si="43"/>
        <v>0</v>
      </c>
      <c r="AK32" s="61"/>
      <c r="AL32" s="60">
        <f t="shared" si="44"/>
        <v>0</v>
      </c>
      <c r="AM32" s="61"/>
      <c r="AN32" s="60">
        <f t="shared" si="45"/>
        <v>0</v>
      </c>
      <c r="AO32" s="61"/>
      <c r="AP32" s="60">
        <f t="shared" si="46"/>
        <v>0</v>
      </c>
      <c r="AQ32" s="61"/>
      <c r="AR32" s="60">
        <f t="shared" si="47"/>
        <v>0</v>
      </c>
      <c r="AS32" s="61"/>
      <c r="AT32" s="60">
        <f t="shared" si="48"/>
        <v>0</v>
      </c>
      <c r="AU32" s="25"/>
      <c r="AV32" s="60">
        <f t="shared" si="49"/>
        <v>0</v>
      </c>
      <c r="AW32" s="25"/>
      <c r="AX32" s="60">
        <f t="shared" si="50"/>
        <v>0</v>
      </c>
      <c r="AY32" s="25"/>
      <c r="AZ32" s="60">
        <f t="shared" si="51"/>
        <v>0</v>
      </c>
    </row>
    <row r="33" spans="1:52" s="68" customFormat="1" ht="57">
      <c r="A33" s="53" t="s">
        <v>57</v>
      </c>
      <c r="B33" s="87" t="s">
        <v>104</v>
      </c>
      <c r="C33" s="24">
        <v>50</v>
      </c>
      <c r="D33" s="93" t="s">
        <v>58</v>
      </c>
      <c r="E33" s="74">
        <v>2</v>
      </c>
      <c r="F33" s="62">
        <f t="shared" si="27"/>
        <v>13</v>
      </c>
      <c r="G33" s="63">
        <f t="shared" si="28"/>
        <v>13</v>
      </c>
      <c r="H33" s="57">
        <f t="shared" si="29"/>
        <v>34</v>
      </c>
      <c r="I33" s="58">
        <f t="shared" si="30"/>
        <v>13</v>
      </c>
      <c r="J33" s="55">
        <f t="shared" si="31"/>
        <v>13</v>
      </c>
      <c r="K33" s="77">
        <f t="shared" si="32"/>
        <v>13</v>
      </c>
      <c r="L33" s="82"/>
      <c r="M33" s="80">
        <v>31</v>
      </c>
      <c r="N33" s="60">
        <f t="shared" si="33"/>
        <v>1</v>
      </c>
      <c r="O33" s="61">
        <v>25</v>
      </c>
      <c r="P33" s="60">
        <f t="shared" si="34"/>
        <v>3</v>
      </c>
      <c r="Q33" s="61">
        <v>19</v>
      </c>
      <c r="R33" s="60">
        <f t="shared" si="35"/>
        <v>9</v>
      </c>
      <c r="S33" s="96"/>
      <c r="T33" s="95">
        <f t="shared" si="52"/>
        <v>0</v>
      </c>
      <c r="U33" s="61"/>
      <c r="V33" s="60">
        <f t="shared" si="36"/>
        <v>0</v>
      </c>
      <c r="W33" s="61"/>
      <c r="X33" s="60">
        <f t="shared" si="37"/>
        <v>0</v>
      </c>
      <c r="Y33" s="61"/>
      <c r="Z33" s="60">
        <f t="shared" si="38"/>
        <v>0</v>
      </c>
      <c r="AA33" s="61"/>
      <c r="AB33" s="60">
        <f t="shared" si="39"/>
        <v>0</v>
      </c>
      <c r="AC33" s="61"/>
      <c r="AD33" s="60">
        <f t="shared" si="40"/>
        <v>0</v>
      </c>
      <c r="AE33" s="61"/>
      <c r="AF33" s="60">
        <f t="shared" si="41"/>
        <v>0</v>
      </c>
      <c r="AG33" s="61"/>
      <c r="AH33" s="60">
        <f t="shared" si="42"/>
        <v>0</v>
      </c>
      <c r="AI33" s="61"/>
      <c r="AJ33" s="60">
        <f t="shared" si="43"/>
        <v>0</v>
      </c>
      <c r="AK33" s="61"/>
      <c r="AL33" s="60">
        <f t="shared" si="44"/>
        <v>0</v>
      </c>
      <c r="AM33" s="61"/>
      <c r="AN33" s="60">
        <f t="shared" si="45"/>
        <v>0</v>
      </c>
      <c r="AO33" s="61"/>
      <c r="AP33" s="60">
        <f t="shared" si="46"/>
        <v>0</v>
      </c>
      <c r="AQ33" s="61"/>
      <c r="AR33" s="60">
        <f t="shared" si="47"/>
        <v>0</v>
      </c>
      <c r="AS33" s="61"/>
      <c r="AT33" s="60">
        <f t="shared" si="48"/>
        <v>0</v>
      </c>
      <c r="AU33" s="25"/>
      <c r="AV33" s="60">
        <f t="shared" si="49"/>
        <v>0</v>
      </c>
      <c r="AW33" s="25"/>
      <c r="AX33" s="60">
        <f t="shared" si="50"/>
        <v>0</v>
      </c>
      <c r="AY33" s="25"/>
      <c r="AZ33" s="60">
        <f t="shared" si="51"/>
        <v>0</v>
      </c>
    </row>
    <row r="34" spans="1:52" s="68" customFormat="1" ht="57">
      <c r="A34" s="53" t="s">
        <v>62</v>
      </c>
      <c r="B34" s="87" t="s">
        <v>63</v>
      </c>
      <c r="C34" s="24">
        <v>21</v>
      </c>
      <c r="D34" s="93" t="s">
        <v>63</v>
      </c>
      <c r="E34" s="74">
        <v>2</v>
      </c>
      <c r="F34" s="62">
        <f t="shared" si="27"/>
        <v>14</v>
      </c>
      <c r="G34" s="63">
        <f t="shared" si="28"/>
        <v>10</v>
      </c>
      <c r="H34" s="57">
        <f t="shared" si="29"/>
        <v>38</v>
      </c>
      <c r="I34" s="58">
        <f t="shared" si="30"/>
        <v>10</v>
      </c>
      <c r="J34" s="55">
        <f t="shared" si="31"/>
        <v>14</v>
      </c>
      <c r="K34" s="77">
        <f t="shared" si="32"/>
        <v>14</v>
      </c>
      <c r="L34" s="82"/>
      <c r="M34" s="80">
        <v>32</v>
      </c>
      <c r="N34" s="60">
        <f t="shared" si="33"/>
        <v>1</v>
      </c>
      <c r="O34" s="61">
        <v>19</v>
      </c>
      <c r="P34" s="60">
        <f t="shared" si="34"/>
        <v>9</v>
      </c>
      <c r="Q34" s="94"/>
      <c r="R34" s="95">
        <f t="shared" si="35"/>
        <v>0</v>
      </c>
      <c r="S34" s="96"/>
      <c r="T34" s="95">
        <f t="shared" si="52"/>
        <v>0</v>
      </c>
      <c r="U34" s="61"/>
      <c r="V34" s="60">
        <f t="shared" si="36"/>
        <v>0</v>
      </c>
      <c r="W34" s="61"/>
      <c r="X34" s="60">
        <f t="shared" si="37"/>
        <v>0</v>
      </c>
      <c r="Y34" s="61"/>
      <c r="Z34" s="60">
        <f t="shared" si="38"/>
        <v>0</v>
      </c>
      <c r="AA34" s="61"/>
      <c r="AB34" s="60">
        <f t="shared" si="39"/>
        <v>0</v>
      </c>
      <c r="AC34" s="61"/>
      <c r="AD34" s="60">
        <f t="shared" si="40"/>
        <v>0</v>
      </c>
      <c r="AE34" s="61"/>
      <c r="AF34" s="60">
        <f t="shared" si="41"/>
        <v>0</v>
      </c>
      <c r="AG34" s="61"/>
      <c r="AH34" s="60">
        <f t="shared" si="42"/>
        <v>0</v>
      </c>
      <c r="AI34" s="61"/>
      <c r="AJ34" s="60">
        <f t="shared" si="43"/>
        <v>0</v>
      </c>
      <c r="AK34" s="61"/>
      <c r="AL34" s="60">
        <f t="shared" si="44"/>
        <v>0</v>
      </c>
      <c r="AM34" s="61"/>
      <c r="AN34" s="60">
        <f t="shared" si="45"/>
        <v>0</v>
      </c>
      <c r="AO34" s="61"/>
      <c r="AP34" s="60">
        <f t="shared" si="46"/>
        <v>0</v>
      </c>
      <c r="AQ34" s="61"/>
      <c r="AR34" s="60">
        <f t="shared" si="47"/>
        <v>0</v>
      </c>
      <c r="AS34" s="61"/>
      <c r="AT34" s="60">
        <f t="shared" si="48"/>
        <v>0</v>
      </c>
      <c r="AU34" s="25"/>
      <c r="AV34" s="60">
        <f t="shared" si="49"/>
        <v>0</v>
      </c>
      <c r="AW34" s="25"/>
      <c r="AX34" s="60">
        <f t="shared" si="50"/>
        <v>0</v>
      </c>
      <c r="AY34" s="25"/>
      <c r="AZ34" s="60">
        <f t="shared" si="51"/>
        <v>0</v>
      </c>
    </row>
    <row r="35" spans="1:52" s="68" customFormat="1" ht="57">
      <c r="A35" s="53" t="s">
        <v>50</v>
      </c>
      <c r="B35" s="87" t="s">
        <v>109</v>
      </c>
      <c r="C35" s="24">
        <v>36</v>
      </c>
      <c r="D35" s="93" t="s">
        <v>81</v>
      </c>
      <c r="E35" s="74">
        <v>2</v>
      </c>
      <c r="F35" s="62">
        <f t="shared" si="27"/>
        <v>15</v>
      </c>
      <c r="G35" s="63">
        <f t="shared" si="28"/>
        <v>1</v>
      </c>
      <c r="H35" s="57">
        <f t="shared" si="29"/>
        <v>42</v>
      </c>
      <c r="I35" s="58">
        <f t="shared" si="30"/>
        <v>1</v>
      </c>
      <c r="J35" s="55">
        <f t="shared" si="31"/>
        <v>15</v>
      </c>
      <c r="K35" s="77">
        <f t="shared" si="32"/>
        <v>15</v>
      </c>
      <c r="L35" s="82"/>
      <c r="M35" s="80">
        <v>46</v>
      </c>
      <c r="N35" s="60">
        <f t="shared" si="33"/>
        <v>1</v>
      </c>
      <c r="O35" s="96"/>
      <c r="P35" s="95">
        <f t="shared" si="34"/>
        <v>0</v>
      </c>
      <c r="Q35" s="94"/>
      <c r="R35" s="95">
        <f t="shared" si="35"/>
        <v>0</v>
      </c>
      <c r="S35" s="96"/>
      <c r="T35" s="95">
        <f t="shared" si="52"/>
        <v>0</v>
      </c>
      <c r="U35" s="61"/>
      <c r="V35" s="60">
        <f t="shared" si="36"/>
        <v>0</v>
      </c>
      <c r="W35" s="61"/>
      <c r="X35" s="60">
        <f t="shared" si="37"/>
        <v>0</v>
      </c>
      <c r="Y35" s="61"/>
      <c r="Z35" s="60">
        <f t="shared" si="38"/>
        <v>0</v>
      </c>
      <c r="AA35" s="61"/>
      <c r="AB35" s="60">
        <f t="shared" si="39"/>
        <v>0</v>
      </c>
      <c r="AC35" s="61"/>
      <c r="AD35" s="60">
        <f t="shared" si="40"/>
        <v>0</v>
      </c>
      <c r="AE35" s="61"/>
      <c r="AF35" s="60">
        <f t="shared" si="41"/>
        <v>0</v>
      </c>
      <c r="AG35" s="61"/>
      <c r="AH35" s="60">
        <f t="shared" si="42"/>
        <v>0</v>
      </c>
      <c r="AI35" s="61"/>
      <c r="AJ35" s="60">
        <f t="shared" si="43"/>
        <v>0</v>
      </c>
      <c r="AK35" s="61"/>
      <c r="AL35" s="60">
        <f t="shared" si="44"/>
        <v>0</v>
      </c>
      <c r="AM35" s="61"/>
      <c r="AN35" s="60">
        <f t="shared" si="45"/>
        <v>0</v>
      </c>
      <c r="AO35" s="61"/>
      <c r="AP35" s="60">
        <f t="shared" si="46"/>
        <v>0</v>
      </c>
      <c r="AQ35" s="61"/>
      <c r="AR35" s="60">
        <f t="shared" si="47"/>
        <v>0</v>
      </c>
      <c r="AS35" s="61"/>
      <c r="AT35" s="60">
        <f t="shared" si="48"/>
        <v>0</v>
      </c>
      <c r="AU35" s="25"/>
      <c r="AV35" s="60">
        <f t="shared" si="49"/>
        <v>0</v>
      </c>
      <c r="AW35" s="25"/>
      <c r="AX35" s="60">
        <f t="shared" si="50"/>
        <v>0</v>
      </c>
      <c r="AY35" s="25"/>
      <c r="AZ35" s="60">
        <f t="shared" si="51"/>
        <v>0</v>
      </c>
    </row>
    <row r="36" spans="1:52" s="20" customFormat="1" ht="34.5" customHeight="1">
      <c r="A36" s="51"/>
      <c r="B36" s="85"/>
      <c r="C36" s="27"/>
      <c r="D36" s="65" t="s">
        <v>64</v>
      </c>
      <c r="E36" s="72"/>
      <c r="F36" s="19"/>
      <c r="G36" s="18"/>
      <c r="H36" s="19"/>
      <c r="I36" s="19"/>
      <c r="J36" s="19"/>
      <c r="K36" s="19"/>
      <c r="L36" s="82"/>
      <c r="M36" s="17"/>
      <c r="N36" s="21"/>
      <c r="O36" s="17"/>
      <c r="P36" s="17"/>
      <c r="Q36" s="17"/>
      <c r="R36" s="17"/>
      <c r="S36" s="17"/>
      <c r="T36" s="19"/>
      <c r="U36" s="17"/>
      <c r="V36" s="19"/>
      <c r="W36" s="17"/>
      <c r="X36" s="17"/>
      <c r="Y36" s="17"/>
      <c r="Z36" s="19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22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22"/>
      <c r="AY36" s="17"/>
      <c r="AZ36" s="17"/>
    </row>
    <row r="37" spans="1:52" s="20" customFormat="1" ht="57">
      <c r="A37" s="54" t="s">
        <v>66</v>
      </c>
      <c r="B37" s="88" t="s">
        <v>114</v>
      </c>
      <c r="C37" s="29">
        <v>265</v>
      </c>
      <c r="D37" s="93" t="s">
        <v>67</v>
      </c>
      <c r="E37" s="74">
        <v>3</v>
      </c>
      <c r="F37" s="62">
        <f t="shared" ref="F37:F57" si="53">_xlfn.RANK.EQ(G37,$G$37:$G$57,0)</f>
        <v>1</v>
      </c>
      <c r="G37" s="63">
        <f t="shared" ref="G37:G57" si="54">I37</f>
        <v>75</v>
      </c>
      <c r="H37" s="57">
        <f t="shared" ref="H37:H57" si="55">_xlfn.RANK.EQ(I37,$I$5:$I$57,0)</f>
        <v>3</v>
      </c>
      <c r="I37" s="58">
        <f t="shared" ref="I37:I57" si="56">N37+P37+R37+V37+X37+AL37+T37+AN37+AD37+AJ37+AF37+AT37+AX37+AB37+AV37+AP37+Z37+AR37+AZ37+AH37</f>
        <v>75</v>
      </c>
      <c r="J37" s="55">
        <f>1+J35</f>
        <v>16</v>
      </c>
      <c r="K37" s="78">
        <f>1+K35</f>
        <v>16</v>
      </c>
      <c r="L37" s="82"/>
      <c r="M37" s="26">
        <v>4</v>
      </c>
      <c r="N37" s="60">
        <f t="shared" ref="N37:N57" si="57">IF(M37&gt;0,IF(M37&gt;26,1,IF(M37&gt;2,28-M37,IF(M37=2,27,30))),0)</f>
        <v>24</v>
      </c>
      <c r="O37" s="25">
        <v>5</v>
      </c>
      <c r="P37" s="60">
        <f t="shared" ref="P37:P57" si="58">IF(O37&gt;0,IF(O37&gt;26,1,IF(O37&gt;2,28-O37,IF(O37=2,27,30))),0)</f>
        <v>23</v>
      </c>
      <c r="Q37" s="25">
        <v>12</v>
      </c>
      <c r="R37" s="60">
        <f t="shared" ref="R37:R42" si="59">IF(Q37&gt;0,IF(Q37&gt;26,1,IF(Q37&gt;2,28-Q37,IF(Q37=2,27,30))),0)</f>
        <v>16</v>
      </c>
      <c r="S37" s="25">
        <v>16</v>
      </c>
      <c r="T37" s="60">
        <f t="shared" ref="T37:T57" si="60">IF(S37&gt;0,IF(S37&gt;26,1,IF(S37&gt;2,28-S37,IF(S37=2,27,30))),0)</f>
        <v>12</v>
      </c>
      <c r="U37" s="25"/>
      <c r="V37" s="60">
        <f t="shared" ref="V37:V57" si="61">IF(U37&gt;0,IF(U37&gt;26,1,IF(U37&gt;2,28-U37,IF(U37=2,27,30))),0)</f>
        <v>0</v>
      </c>
      <c r="W37" s="25"/>
      <c r="X37" s="60">
        <f t="shared" ref="X37:X57" si="62">IF(W37&gt;0,IF(W37&gt;26,1,IF(W37&gt;2,28-W37,IF(W37=2,27,30))),0)</f>
        <v>0</v>
      </c>
      <c r="Y37" s="25"/>
      <c r="Z37" s="60">
        <f t="shared" ref="Z37:Z57" si="63">IF(Y37&gt;0,IF(Y37&gt;26,1,IF(Y37&gt;2,28-Y37,IF(Y37=2,27,30))),0)</f>
        <v>0</v>
      </c>
      <c r="AA37" s="25"/>
      <c r="AB37" s="60">
        <f t="shared" ref="AB37:AB57" si="64">IF(AA37&gt;0,IF(AA37&gt;26,1,IF(AA37&gt;2,28-AA37,IF(AA37=2,27,30))),0)</f>
        <v>0</v>
      </c>
      <c r="AC37" s="25"/>
      <c r="AD37" s="60">
        <f t="shared" ref="AD37:AD57" si="65">IF(AC37&gt;0,IF(AC37&gt;26,1,IF(AC37&gt;2,28-AC37,IF(AC37=2,27,30))),0)</f>
        <v>0</v>
      </c>
      <c r="AE37" s="25"/>
      <c r="AF37" s="60">
        <f t="shared" ref="AF37:AF57" si="66">IF(AE37&gt;0,IF(AE37&gt;26,1,IF(AE37&gt;2,28-AE37,IF(AE37=2,27,30))),0)</f>
        <v>0</v>
      </c>
      <c r="AG37" s="25"/>
      <c r="AH37" s="60">
        <f t="shared" ref="AH37:AH57" si="67">IF(AG37&gt;0,IF(AG37&gt;26,1,IF(AG37&gt;2,28-AG37,IF(AG37=2,27,30))),0)</f>
        <v>0</v>
      </c>
      <c r="AI37" s="25"/>
      <c r="AJ37" s="60">
        <f t="shared" ref="AJ37:AJ57" si="68">IF(AI37&gt;0,IF(AI37&gt;26,1,IF(AI37&gt;2,28-AI37,IF(AI37=2,27,30))),0)</f>
        <v>0</v>
      </c>
      <c r="AK37" s="25"/>
      <c r="AL37" s="60">
        <f t="shared" ref="AL37:AL57" si="69">IF(AK37&gt;0,IF(AK37&gt;26,1,IF(AK37&gt;2,28-AK37,IF(AK37=2,27,30))),0)</f>
        <v>0</v>
      </c>
      <c r="AM37" s="25"/>
      <c r="AN37" s="60">
        <f t="shared" ref="AN37:AN57" si="70">IF(AM37&gt;0,IF(AM37&gt;26,1,IF(AM37&gt;2,28-AM37,IF(AM37=2,27,30))),0)</f>
        <v>0</v>
      </c>
      <c r="AO37" s="25"/>
      <c r="AP37" s="60">
        <f t="shared" ref="AP37:AP57" si="71">IF(AO37&gt;0,IF(AO37&gt;26,1,IF(AO37&gt;2,28-AO37,IF(AO37=2,27,30))),0)</f>
        <v>0</v>
      </c>
      <c r="AQ37" s="25"/>
      <c r="AR37" s="60">
        <f t="shared" ref="AR37:AR57" si="72">IF(AQ37&gt;0,IF(AQ37&gt;26,1,IF(AQ37&gt;2,28-AQ37,IF(AQ37=2,27,30))),0)</f>
        <v>0</v>
      </c>
      <c r="AS37" s="25"/>
      <c r="AT37" s="60">
        <f t="shared" ref="AT37:AT57" si="73">IF(AS37&gt;0,IF(AS37&gt;26,1,IF(AS37&gt;2,28-AS37,IF(AS37=2,27,30))),0)</f>
        <v>0</v>
      </c>
      <c r="AU37" s="25"/>
      <c r="AV37" s="60">
        <f t="shared" ref="AV37:AV57" si="74">IF(AU37&gt;0,IF(AU37&gt;26,1,IF(AU37&gt;2,28-AU37,IF(AU37=2,27,30))),0)</f>
        <v>0</v>
      </c>
      <c r="AW37" s="25"/>
      <c r="AX37" s="60">
        <f t="shared" ref="AX37:AX57" si="75">IF(AW37&gt;0,IF(AW37&gt;26,1,IF(AW37&gt;2,28-AW37,IF(AW37=2,27,30))),0)</f>
        <v>0</v>
      </c>
      <c r="AY37" s="25"/>
      <c r="AZ37" s="60">
        <f t="shared" ref="AZ37:AZ57" si="76">IF(AY37&gt;0,IF(AY37&gt;26,1,IF(AY37&gt;2,28-AY37,IF(AY37=2,27,30))),0)</f>
        <v>0</v>
      </c>
    </row>
    <row r="38" spans="1:52" s="20" customFormat="1" ht="63">
      <c r="A38" s="53" t="s">
        <v>50</v>
      </c>
      <c r="B38" s="87" t="s">
        <v>111</v>
      </c>
      <c r="C38" s="24" t="s">
        <v>44</v>
      </c>
      <c r="D38" s="93" t="s">
        <v>146</v>
      </c>
      <c r="E38" s="74">
        <v>3</v>
      </c>
      <c r="F38" s="62">
        <f t="shared" si="53"/>
        <v>2</v>
      </c>
      <c r="G38" s="63">
        <f t="shared" si="54"/>
        <v>67</v>
      </c>
      <c r="H38" s="57">
        <f t="shared" si="55"/>
        <v>7</v>
      </c>
      <c r="I38" s="58">
        <f t="shared" si="56"/>
        <v>67</v>
      </c>
      <c r="J38" s="55">
        <f t="shared" ref="J38:J47" si="77">1+J37</f>
        <v>17</v>
      </c>
      <c r="K38" s="78">
        <f t="shared" ref="K38:K47" si="78">1+K37</f>
        <v>17</v>
      </c>
      <c r="L38" s="82"/>
      <c r="M38" s="26">
        <v>18</v>
      </c>
      <c r="N38" s="60">
        <f t="shared" si="57"/>
        <v>10</v>
      </c>
      <c r="O38" s="25">
        <v>3</v>
      </c>
      <c r="P38" s="60">
        <f t="shared" si="58"/>
        <v>25</v>
      </c>
      <c r="Q38" s="25">
        <v>14</v>
      </c>
      <c r="R38" s="60">
        <f t="shared" si="59"/>
        <v>14</v>
      </c>
      <c r="S38" s="25">
        <v>10</v>
      </c>
      <c r="T38" s="60">
        <f t="shared" si="60"/>
        <v>18</v>
      </c>
      <c r="U38" s="25"/>
      <c r="V38" s="60">
        <f t="shared" si="61"/>
        <v>0</v>
      </c>
      <c r="W38" s="25"/>
      <c r="X38" s="60">
        <f t="shared" si="62"/>
        <v>0</v>
      </c>
      <c r="Y38" s="25"/>
      <c r="Z38" s="60">
        <f t="shared" si="63"/>
        <v>0</v>
      </c>
      <c r="AA38" s="25"/>
      <c r="AB38" s="60">
        <f t="shared" si="64"/>
        <v>0</v>
      </c>
      <c r="AC38" s="25"/>
      <c r="AD38" s="60">
        <f t="shared" si="65"/>
        <v>0</v>
      </c>
      <c r="AE38" s="25"/>
      <c r="AF38" s="60">
        <f t="shared" si="66"/>
        <v>0</v>
      </c>
      <c r="AG38" s="25"/>
      <c r="AH38" s="60">
        <f t="shared" si="67"/>
        <v>0</v>
      </c>
      <c r="AI38" s="25"/>
      <c r="AJ38" s="60">
        <f t="shared" si="68"/>
        <v>0</v>
      </c>
      <c r="AK38" s="25"/>
      <c r="AL38" s="60">
        <f t="shared" si="69"/>
        <v>0</v>
      </c>
      <c r="AM38" s="25"/>
      <c r="AN38" s="60">
        <f t="shared" si="70"/>
        <v>0</v>
      </c>
      <c r="AO38" s="25"/>
      <c r="AP38" s="60">
        <f t="shared" si="71"/>
        <v>0</v>
      </c>
      <c r="AQ38" s="25"/>
      <c r="AR38" s="60">
        <f t="shared" si="72"/>
        <v>0</v>
      </c>
      <c r="AS38" s="25"/>
      <c r="AT38" s="60">
        <f t="shared" si="73"/>
        <v>0</v>
      </c>
      <c r="AU38" s="25"/>
      <c r="AV38" s="60">
        <f t="shared" si="74"/>
        <v>0</v>
      </c>
      <c r="AW38" s="25"/>
      <c r="AX38" s="60">
        <f t="shared" si="75"/>
        <v>0</v>
      </c>
      <c r="AY38" s="25"/>
      <c r="AZ38" s="60">
        <f t="shared" si="76"/>
        <v>0</v>
      </c>
    </row>
    <row r="39" spans="1:52" s="20" customFormat="1" ht="63">
      <c r="A39" s="54" t="s">
        <v>136</v>
      </c>
      <c r="B39" s="88" t="s">
        <v>113</v>
      </c>
      <c r="C39" s="29" t="s">
        <v>44</v>
      </c>
      <c r="D39" s="93" t="s">
        <v>115</v>
      </c>
      <c r="E39" s="74">
        <v>3</v>
      </c>
      <c r="F39" s="62">
        <f t="shared" si="53"/>
        <v>3</v>
      </c>
      <c r="G39" s="63">
        <f t="shared" si="54"/>
        <v>64</v>
      </c>
      <c r="H39" s="57">
        <f t="shared" si="55"/>
        <v>9</v>
      </c>
      <c r="I39" s="58">
        <f t="shared" si="56"/>
        <v>64</v>
      </c>
      <c r="J39" s="55">
        <f t="shared" si="77"/>
        <v>18</v>
      </c>
      <c r="K39" s="78">
        <f t="shared" si="78"/>
        <v>18</v>
      </c>
      <c r="L39" s="82"/>
      <c r="M39" s="26">
        <v>14</v>
      </c>
      <c r="N39" s="60">
        <f t="shared" si="57"/>
        <v>14</v>
      </c>
      <c r="O39" s="25">
        <v>1</v>
      </c>
      <c r="P39" s="60">
        <f t="shared" si="58"/>
        <v>30</v>
      </c>
      <c r="Q39" s="25">
        <v>21</v>
      </c>
      <c r="R39" s="60">
        <f t="shared" si="59"/>
        <v>7</v>
      </c>
      <c r="S39" s="25">
        <v>15</v>
      </c>
      <c r="T39" s="60">
        <f t="shared" si="60"/>
        <v>13</v>
      </c>
      <c r="U39" s="25"/>
      <c r="V39" s="60">
        <f t="shared" si="61"/>
        <v>0</v>
      </c>
      <c r="W39" s="25"/>
      <c r="X39" s="60">
        <f t="shared" si="62"/>
        <v>0</v>
      </c>
      <c r="Y39" s="25"/>
      <c r="Z39" s="60">
        <f t="shared" si="63"/>
        <v>0</v>
      </c>
      <c r="AA39" s="25"/>
      <c r="AB39" s="60">
        <f t="shared" si="64"/>
        <v>0</v>
      </c>
      <c r="AC39" s="25"/>
      <c r="AD39" s="60">
        <f t="shared" si="65"/>
        <v>0</v>
      </c>
      <c r="AE39" s="25"/>
      <c r="AF39" s="60">
        <f t="shared" si="66"/>
        <v>0</v>
      </c>
      <c r="AG39" s="25"/>
      <c r="AH39" s="60">
        <f t="shared" si="67"/>
        <v>0</v>
      </c>
      <c r="AI39" s="25"/>
      <c r="AJ39" s="60">
        <f t="shared" si="68"/>
        <v>0</v>
      </c>
      <c r="AK39" s="25"/>
      <c r="AL39" s="60">
        <f t="shared" si="69"/>
        <v>0</v>
      </c>
      <c r="AM39" s="25"/>
      <c r="AN39" s="60">
        <f t="shared" si="70"/>
        <v>0</v>
      </c>
      <c r="AO39" s="25"/>
      <c r="AP39" s="60">
        <f t="shared" si="71"/>
        <v>0</v>
      </c>
      <c r="AQ39" s="25"/>
      <c r="AR39" s="60">
        <f t="shared" si="72"/>
        <v>0</v>
      </c>
      <c r="AS39" s="25"/>
      <c r="AT39" s="60">
        <f t="shared" si="73"/>
        <v>0</v>
      </c>
      <c r="AU39" s="25"/>
      <c r="AV39" s="60">
        <f t="shared" si="74"/>
        <v>0</v>
      </c>
      <c r="AW39" s="25"/>
      <c r="AX39" s="60">
        <f t="shared" si="75"/>
        <v>0</v>
      </c>
      <c r="AY39" s="25"/>
      <c r="AZ39" s="60">
        <f t="shared" si="76"/>
        <v>0</v>
      </c>
    </row>
    <row r="40" spans="1:52" s="20" customFormat="1" ht="33.75">
      <c r="A40" s="54" t="s">
        <v>65</v>
      </c>
      <c r="B40" s="88" t="s">
        <v>117</v>
      </c>
      <c r="C40" s="29">
        <v>426</v>
      </c>
      <c r="D40" s="93" t="s">
        <v>144</v>
      </c>
      <c r="E40" s="74">
        <v>3</v>
      </c>
      <c r="F40" s="62">
        <f t="shared" si="53"/>
        <v>4</v>
      </c>
      <c r="G40" s="63">
        <f t="shared" si="54"/>
        <v>52</v>
      </c>
      <c r="H40" s="57">
        <f t="shared" si="55"/>
        <v>11</v>
      </c>
      <c r="I40" s="58">
        <f t="shared" si="56"/>
        <v>52</v>
      </c>
      <c r="J40" s="55">
        <f t="shared" si="77"/>
        <v>19</v>
      </c>
      <c r="K40" s="78">
        <f t="shared" si="78"/>
        <v>19</v>
      </c>
      <c r="L40" s="82"/>
      <c r="M40" s="26">
        <v>5</v>
      </c>
      <c r="N40" s="60">
        <f t="shared" si="57"/>
        <v>23</v>
      </c>
      <c r="O40" s="25">
        <v>17</v>
      </c>
      <c r="P40" s="60">
        <f t="shared" si="58"/>
        <v>11</v>
      </c>
      <c r="Q40" s="25">
        <v>24</v>
      </c>
      <c r="R40" s="60">
        <f t="shared" si="59"/>
        <v>4</v>
      </c>
      <c r="S40" s="25">
        <v>14</v>
      </c>
      <c r="T40" s="60">
        <f t="shared" si="60"/>
        <v>14</v>
      </c>
      <c r="U40" s="25"/>
      <c r="V40" s="60">
        <f t="shared" si="61"/>
        <v>0</v>
      </c>
      <c r="W40" s="25"/>
      <c r="X40" s="60">
        <f t="shared" si="62"/>
        <v>0</v>
      </c>
      <c r="Y40" s="25"/>
      <c r="Z40" s="60">
        <f t="shared" si="63"/>
        <v>0</v>
      </c>
      <c r="AA40" s="25"/>
      <c r="AB40" s="60">
        <f t="shared" si="64"/>
        <v>0</v>
      </c>
      <c r="AC40" s="25"/>
      <c r="AD40" s="60">
        <f t="shared" si="65"/>
        <v>0</v>
      </c>
      <c r="AE40" s="25"/>
      <c r="AF40" s="60">
        <f t="shared" si="66"/>
        <v>0</v>
      </c>
      <c r="AG40" s="25"/>
      <c r="AH40" s="60">
        <f t="shared" si="67"/>
        <v>0</v>
      </c>
      <c r="AI40" s="25"/>
      <c r="AJ40" s="60">
        <f t="shared" si="68"/>
        <v>0</v>
      </c>
      <c r="AK40" s="25"/>
      <c r="AL40" s="60">
        <f t="shared" si="69"/>
        <v>0</v>
      </c>
      <c r="AM40" s="25"/>
      <c r="AN40" s="60">
        <f t="shared" si="70"/>
        <v>0</v>
      </c>
      <c r="AO40" s="25"/>
      <c r="AP40" s="60">
        <f t="shared" si="71"/>
        <v>0</v>
      </c>
      <c r="AQ40" s="25"/>
      <c r="AR40" s="60">
        <f t="shared" si="72"/>
        <v>0</v>
      </c>
      <c r="AS40" s="25"/>
      <c r="AT40" s="60">
        <f t="shared" si="73"/>
        <v>0</v>
      </c>
      <c r="AU40" s="25"/>
      <c r="AV40" s="60">
        <f t="shared" si="74"/>
        <v>0</v>
      </c>
      <c r="AW40" s="25"/>
      <c r="AX40" s="60">
        <f t="shared" si="75"/>
        <v>0</v>
      </c>
      <c r="AY40" s="25"/>
      <c r="AZ40" s="60">
        <f t="shared" si="76"/>
        <v>0</v>
      </c>
    </row>
    <row r="41" spans="1:52" s="20" customFormat="1" ht="33.75">
      <c r="A41" s="53" t="s">
        <v>112</v>
      </c>
      <c r="B41" s="87" t="s">
        <v>110</v>
      </c>
      <c r="C41" s="56" t="s">
        <v>44</v>
      </c>
      <c r="D41" s="93" t="s">
        <v>74</v>
      </c>
      <c r="E41" s="74">
        <v>3</v>
      </c>
      <c r="F41" s="62">
        <f t="shared" si="53"/>
        <v>5</v>
      </c>
      <c r="G41" s="63">
        <f t="shared" si="54"/>
        <v>43</v>
      </c>
      <c r="H41" s="57">
        <f t="shared" si="55"/>
        <v>14</v>
      </c>
      <c r="I41" s="58">
        <f t="shared" si="56"/>
        <v>43</v>
      </c>
      <c r="J41" s="55">
        <f t="shared" si="77"/>
        <v>20</v>
      </c>
      <c r="K41" s="78">
        <f t="shared" si="78"/>
        <v>20</v>
      </c>
      <c r="L41" s="82"/>
      <c r="M41" s="26">
        <v>35</v>
      </c>
      <c r="N41" s="60">
        <f t="shared" si="57"/>
        <v>1</v>
      </c>
      <c r="O41" s="25">
        <v>8</v>
      </c>
      <c r="P41" s="60">
        <f t="shared" si="58"/>
        <v>20</v>
      </c>
      <c r="Q41" s="25">
        <v>27</v>
      </c>
      <c r="R41" s="60">
        <f t="shared" si="59"/>
        <v>1</v>
      </c>
      <c r="S41" s="25">
        <v>7</v>
      </c>
      <c r="T41" s="60">
        <f t="shared" si="60"/>
        <v>21</v>
      </c>
      <c r="U41" s="25"/>
      <c r="V41" s="60">
        <f t="shared" si="61"/>
        <v>0</v>
      </c>
      <c r="W41" s="25"/>
      <c r="X41" s="60">
        <f t="shared" si="62"/>
        <v>0</v>
      </c>
      <c r="Y41" s="25"/>
      <c r="Z41" s="60">
        <f t="shared" si="63"/>
        <v>0</v>
      </c>
      <c r="AA41" s="25"/>
      <c r="AB41" s="60">
        <f t="shared" si="64"/>
        <v>0</v>
      </c>
      <c r="AC41" s="25"/>
      <c r="AD41" s="60">
        <f t="shared" si="65"/>
        <v>0</v>
      </c>
      <c r="AE41" s="25"/>
      <c r="AF41" s="60">
        <f t="shared" si="66"/>
        <v>0</v>
      </c>
      <c r="AG41" s="25"/>
      <c r="AH41" s="60">
        <f t="shared" si="67"/>
        <v>0</v>
      </c>
      <c r="AI41" s="25"/>
      <c r="AJ41" s="60">
        <f t="shared" si="68"/>
        <v>0</v>
      </c>
      <c r="AK41" s="25"/>
      <c r="AL41" s="60">
        <f t="shared" si="69"/>
        <v>0</v>
      </c>
      <c r="AM41" s="25"/>
      <c r="AN41" s="60">
        <f t="shared" si="70"/>
        <v>0</v>
      </c>
      <c r="AO41" s="25"/>
      <c r="AP41" s="60">
        <f t="shared" si="71"/>
        <v>0</v>
      </c>
      <c r="AQ41" s="25"/>
      <c r="AR41" s="60">
        <f t="shared" si="72"/>
        <v>0</v>
      </c>
      <c r="AS41" s="25"/>
      <c r="AT41" s="60">
        <f t="shared" si="73"/>
        <v>0</v>
      </c>
      <c r="AU41" s="25"/>
      <c r="AV41" s="60">
        <f t="shared" si="74"/>
        <v>0</v>
      </c>
      <c r="AW41" s="25"/>
      <c r="AX41" s="60">
        <f t="shared" si="75"/>
        <v>0</v>
      </c>
      <c r="AY41" s="25"/>
      <c r="AZ41" s="60">
        <f t="shared" si="76"/>
        <v>0</v>
      </c>
    </row>
    <row r="42" spans="1:52" s="20" customFormat="1" ht="85.5">
      <c r="A42" s="54" t="s">
        <v>127</v>
      </c>
      <c r="B42" s="88" t="s">
        <v>126</v>
      </c>
      <c r="C42" s="29" t="s">
        <v>44</v>
      </c>
      <c r="D42" s="93" t="s">
        <v>125</v>
      </c>
      <c r="E42" s="74">
        <v>3</v>
      </c>
      <c r="F42" s="62">
        <f t="shared" si="53"/>
        <v>6</v>
      </c>
      <c r="G42" s="63">
        <f t="shared" si="54"/>
        <v>41</v>
      </c>
      <c r="H42" s="57">
        <f t="shared" si="55"/>
        <v>15</v>
      </c>
      <c r="I42" s="58">
        <f t="shared" si="56"/>
        <v>41</v>
      </c>
      <c r="J42" s="55">
        <f t="shared" si="77"/>
        <v>21</v>
      </c>
      <c r="K42" s="78">
        <f t="shared" si="78"/>
        <v>21</v>
      </c>
      <c r="L42" s="82"/>
      <c r="M42" s="26">
        <v>16</v>
      </c>
      <c r="N42" s="60">
        <f t="shared" si="57"/>
        <v>12</v>
      </c>
      <c r="O42" s="25">
        <v>24</v>
      </c>
      <c r="P42" s="60">
        <f t="shared" si="58"/>
        <v>4</v>
      </c>
      <c r="Q42" s="25">
        <v>7</v>
      </c>
      <c r="R42" s="60">
        <f t="shared" si="59"/>
        <v>21</v>
      </c>
      <c r="S42" s="25">
        <v>24</v>
      </c>
      <c r="T42" s="60">
        <f t="shared" si="60"/>
        <v>4</v>
      </c>
      <c r="U42" s="25"/>
      <c r="V42" s="60">
        <f t="shared" si="61"/>
        <v>0</v>
      </c>
      <c r="W42" s="25"/>
      <c r="X42" s="60">
        <f t="shared" si="62"/>
        <v>0</v>
      </c>
      <c r="Y42" s="25"/>
      <c r="Z42" s="60">
        <f t="shared" si="63"/>
        <v>0</v>
      </c>
      <c r="AA42" s="25"/>
      <c r="AB42" s="60">
        <f t="shared" si="64"/>
        <v>0</v>
      </c>
      <c r="AC42" s="25"/>
      <c r="AD42" s="60">
        <f t="shared" si="65"/>
        <v>0</v>
      </c>
      <c r="AE42" s="25"/>
      <c r="AF42" s="60">
        <f t="shared" si="66"/>
        <v>0</v>
      </c>
      <c r="AG42" s="25"/>
      <c r="AH42" s="60">
        <f t="shared" si="67"/>
        <v>0</v>
      </c>
      <c r="AI42" s="25"/>
      <c r="AJ42" s="60">
        <f t="shared" si="68"/>
        <v>0</v>
      </c>
      <c r="AK42" s="25"/>
      <c r="AL42" s="60">
        <f t="shared" si="69"/>
        <v>0</v>
      </c>
      <c r="AM42" s="25"/>
      <c r="AN42" s="60">
        <f t="shared" si="70"/>
        <v>0</v>
      </c>
      <c r="AO42" s="25"/>
      <c r="AP42" s="60">
        <f t="shared" si="71"/>
        <v>0</v>
      </c>
      <c r="AQ42" s="25"/>
      <c r="AR42" s="60">
        <f t="shared" si="72"/>
        <v>0</v>
      </c>
      <c r="AS42" s="25"/>
      <c r="AT42" s="60">
        <f t="shared" si="73"/>
        <v>0</v>
      </c>
      <c r="AU42" s="25"/>
      <c r="AV42" s="60">
        <f t="shared" si="74"/>
        <v>0</v>
      </c>
      <c r="AW42" s="25"/>
      <c r="AX42" s="60">
        <f t="shared" si="75"/>
        <v>0</v>
      </c>
      <c r="AY42" s="25"/>
      <c r="AZ42" s="60">
        <f t="shared" si="76"/>
        <v>0</v>
      </c>
    </row>
    <row r="43" spans="1:52" s="20" customFormat="1" ht="33.75">
      <c r="A43" s="54" t="s">
        <v>65</v>
      </c>
      <c r="B43" s="88" t="s">
        <v>116</v>
      </c>
      <c r="C43" s="29">
        <v>423</v>
      </c>
      <c r="D43" s="93" t="s">
        <v>143</v>
      </c>
      <c r="E43" s="74">
        <v>3</v>
      </c>
      <c r="F43" s="62">
        <f t="shared" si="53"/>
        <v>7</v>
      </c>
      <c r="G43" s="63">
        <f t="shared" si="54"/>
        <v>40.5</v>
      </c>
      <c r="H43" s="57">
        <f t="shared" si="55"/>
        <v>16</v>
      </c>
      <c r="I43" s="58">
        <f t="shared" si="56"/>
        <v>40.5</v>
      </c>
      <c r="J43" s="55">
        <f t="shared" si="77"/>
        <v>22</v>
      </c>
      <c r="K43" s="78">
        <f t="shared" si="78"/>
        <v>22</v>
      </c>
      <c r="L43" s="82"/>
      <c r="M43" s="26">
        <v>40</v>
      </c>
      <c r="N43" s="60">
        <f t="shared" si="57"/>
        <v>1</v>
      </c>
      <c r="O43" s="25">
        <v>11</v>
      </c>
      <c r="P43" s="60">
        <f t="shared" si="58"/>
        <v>17</v>
      </c>
      <c r="Q43" s="25">
        <v>2</v>
      </c>
      <c r="R43" s="60">
        <v>13.5</v>
      </c>
      <c r="S43" s="25">
        <v>19</v>
      </c>
      <c r="T43" s="60">
        <f t="shared" si="60"/>
        <v>9</v>
      </c>
      <c r="U43" s="25"/>
      <c r="V43" s="60">
        <f t="shared" si="61"/>
        <v>0</v>
      </c>
      <c r="W43" s="25"/>
      <c r="X43" s="60">
        <f t="shared" si="62"/>
        <v>0</v>
      </c>
      <c r="Y43" s="25"/>
      <c r="Z43" s="60">
        <f t="shared" si="63"/>
        <v>0</v>
      </c>
      <c r="AA43" s="25"/>
      <c r="AB43" s="60">
        <f t="shared" si="64"/>
        <v>0</v>
      </c>
      <c r="AC43" s="25"/>
      <c r="AD43" s="60">
        <f t="shared" si="65"/>
        <v>0</v>
      </c>
      <c r="AE43" s="25"/>
      <c r="AF43" s="60">
        <f t="shared" si="66"/>
        <v>0</v>
      </c>
      <c r="AG43" s="25"/>
      <c r="AH43" s="60">
        <f t="shared" si="67"/>
        <v>0</v>
      </c>
      <c r="AI43" s="25"/>
      <c r="AJ43" s="60">
        <f t="shared" si="68"/>
        <v>0</v>
      </c>
      <c r="AK43" s="25"/>
      <c r="AL43" s="60">
        <f t="shared" si="69"/>
        <v>0</v>
      </c>
      <c r="AM43" s="25"/>
      <c r="AN43" s="60">
        <f t="shared" si="70"/>
        <v>0</v>
      </c>
      <c r="AO43" s="25"/>
      <c r="AP43" s="60">
        <f t="shared" si="71"/>
        <v>0</v>
      </c>
      <c r="AQ43" s="25"/>
      <c r="AR43" s="60">
        <f t="shared" si="72"/>
        <v>0</v>
      </c>
      <c r="AS43" s="25"/>
      <c r="AT43" s="60">
        <f t="shared" si="73"/>
        <v>0</v>
      </c>
      <c r="AU43" s="25"/>
      <c r="AV43" s="60">
        <f t="shared" si="74"/>
        <v>0</v>
      </c>
      <c r="AW43" s="25"/>
      <c r="AX43" s="60">
        <f t="shared" si="75"/>
        <v>0</v>
      </c>
      <c r="AY43" s="25"/>
      <c r="AZ43" s="60">
        <f t="shared" si="76"/>
        <v>0</v>
      </c>
    </row>
    <row r="44" spans="1:52" s="20" customFormat="1" ht="58.5" customHeight="1">
      <c r="A44" s="54" t="s">
        <v>69</v>
      </c>
      <c r="B44" s="88" t="s">
        <v>121</v>
      </c>
      <c r="C44" s="29">
        <v>243</v>
      </c>
      <c r="D44" s="93" t="s">
        <v>70</v>
      </c>
      <c r="E44" s="74">
        <v>3</v>
      </c>
      <c r="F44" s="62">
        <f t="shared" si="53"/>
        <v>8</v>
      </c>
      <c r="G44" s="63">
        <f t="shared" si="54"/>
        <v>33</v>
      </c>
      <c r="H44" s="57">
        <f t="shared" si="55"/>
        <v>22</v>
      </c>
      <c r="I44" s="58">
        <f t="shared" si="56"/>
        <v>33</v>
      </c>
      <c r="J44" s="55">
        <f t="shared" si="77"/>
        <v>23</v>
      </c>
      <c r="K44" s="78">
        <f t="shared" si="78"/>
        <v>23</v>
      </c>
      <c r="L44" s="82"/>
      <c r="M44" s="26">
        <v>38</v>
      </c>
      <c r="N44" s="60">
        <f t="shared" si="57"/>
        <v>1</v>
      </c>
      <c r="O44" s="25">
        <v>13</v>
      </c>
      <c r="P44" s="60">
        <f t="shared" si="58"/>
        <v>15</v>
      </c>
      <c r="Q44" s="25">
        <v>26</v>
      </c>
      <c r="R44" s="60">
        <f>IF(Q44&gt;0,IF(Q44&gt;26,1,IF(Q44&gt;2,28-Q44,IF(Q44=2,27,30))),0)</f>
        <v>2</v>
      </c>
      <c r="S44" s="25">
        <v>13</v>
      </c>
      <c r="T44" s="60">
        <f t="shared" si="60"/>
        <v>15</v>
      </c>
      <c r="U44" s="25"/>
      <c r="V44" s="60">
        <f t="shared" si="61"/>
        <v>0</v>
      </c>
      <c r="W44" s="25"/>
      <c r="X44" s="60">
        <f t="shared" si="62"/>
        <v>0</v>
      </c>
      <c r="Y44" s="25"/>
      <c r="Z44" s="60">
        <f t="shared" si="63"/>
        <v>0</v>
      </c>
      <c r="AA44" s="25"/>
      <c r="AB44" s="60">
        <f t="shared" si="64"/>
        <v>0</v>
      </c>
      <c r="AC44" s="25"/>
      <c r="AD44" s="60">
        <f t="shared" si="65"/>
        <v>0</v>
      </c>
      <c r="AE44" s="25"/>
      <c r="AF44" s="60">
        <f t="shared" si="66"/>
        <v>0</v>
      </c>
      <c r="AG44" s="25"/>
      <c r="AH44" s="60">
        <f t="shared" si="67"/>
        <v>0</v>
      </c>
      <c r="AI44" s="25"/>
      <c r="AJ44" s="60">
        <f t="shared" si="68"/>
        <v>0</v>
      </c>
      <c r="AK44" s="25"/>
      <c r="AL44" s="60">
        <f t="shared" si="69"/>
        <v>0</v>
      </c>
      <c r="AM44" s="25"/>
      <c r="AN44" s="60">
        <f t="shared" si="70"/>
        <v>0</v>
      </c>
      <c r="AO44" s="25"/>
      <c r="AP44" s="60">
        <f t="shared" si="71"/>
        <v>0</v>
      </c>
      <c r="AQ44" s="25"/>
      <c r="AR44" s="60">
        <f t="shared" si="72"/>
        <v>0</v>
      </c>
      <c r="AS44" s="25"/>
      <c r="AT44" s="60">
        <f t="shared" si="73"/>
        <v>0</v>
      </c>
      <c r="AU44" s="25"/>
      <c r="AV44" s="60">
        <f t="shared" si="74"/>
        <v>0</v>
      </c>
      <c r="AW44" s="25"/>
      <c r="AX44" s="60">
        <f t="shared" si="75"/>
        <v>0</v>
      </c>
      <c r="AY44" s="25"/>
      <c r="AZ44" s="60">
        <f t="shared" si="76"/>
        <v>0</v>
      </c>
    </row>
    <row r="45" spans="1:52" s="20" customFormat="1" ht="57">
      <c r="A45" s="53" t="s">
        <v>148</v>
      </c>
      <c r="B45" s="87" t="s">
        <v>147</v>
      </c>
      <c r="C45" s="56">
        <v>84</v>
      </c>
      <c r="D45" s="93" t="s">
        <v>147</v>
      </c>
      <c r="E45" s="74">
        <v>3</v>
      </c>
      <c r="F45" s="62">
        <f t="shared" si="53"/>
        <v>9</v>
      </c>
      <c r="G45" s="63">
        <f t="shared" si="54"/>
        <v>32</v>
      </c>
      <c r="H45" s="57">
        <f t="shared" si="55"/>
        <v>23</v>
      </c>
      <c r="I45" s="58">
        <f t="shared" si="56"/>
        <v>32</v>
      </c>
      <c r="J45" s="55">
        <f t="shared" si="77"/>
        <v>24</v>
      </c>
      <c r="K45" s="78">
        <f t="shared" si="78"/>
        <v>24</v>
      </c>
      <c r="L45" s="82"/>
      <c r="M45" s="26">
        <v>6</v>
      </c>
      <c r="N45" s="60">
        <f t="shared" si="57"/>
        <v>22</v>
      </c>
      <c r="O45" s="97"/>
      <c r="P45" s="95">
        <f t="shared" si="58"/>
        <v>0</v>
      </c>
      <c r="Q45" s="25">
        <v>18</v>
      </c>
      <c r="R45" s="60">
        <f>IF(Q45&gt;0,IF(Q45&gt;26,1,IF(Q45&gt;2,28-Q45,IF(Q45=2,27,30))),0)</f>
        <v>10</v>
      </c>
      <c r="S45" s="97"/>
      <c r="T45" s="95">
        <f t="shared" si="60"/>
        <v>0</v>
      </c>
      <c r="U45" s="25"/>
      <c r="V45" s="60">
        <f t="shared" si="61"/>
        <v>0</v>
      </c>
      <c r="W45" s="25"/>
      <c r="X45" s="60">
        <f t="shared" si="62"/>
        <v>0</v>
      </c>
      <c r="Y45" s="25"/>
      <c r="Z45" s="60">
        <f t="shared" si="63"/>
        <v>0</v>
      </c>
      <c r="AA45" s="25"/>
      <c r="AB45" s="60">
        <f t="shared" si="64"/>
        <v>0</v>
      </c>
      <c r="AC45" s="25"/>
      <c r="AD45" s="60">
        <f t="shared" si="65"/>
        <v>0</v>
      </c>
      <c r="AE45" s="25"/>
      <c r="AF45" s="60">
        <f t="shared" si="66"/>
        <v>0</v>
      </c>
      <c r="AG45" s="25"/>
      <c r="AH45" s="60">
        <f t="shared" si="67"/>
        <v>0</v>
      </c>
      <c r="AI45" s="25"/>
      <c r="AJ45" s="60">
        <f t="shared" si="68"/>
        <v>0</v>
      </c>
      <c r="AK45" s="25"/>
      <c r="AL45" s="60">
        <f t="shared" si="69"/>
        <v>0</v>
      </c>
      <c r="AM45" s="25"/>
      <c r="AN45" s="60">
        <f t="shared" si="70"/>
        <v>0</v>
      </c>
      <c r="AO45" s="25"/>
      <c r="AP45" s="60">
        <f t="shared" si="71"/>
        <v>0</v>
      </c>
      <c r="AQ45" s="25"/>
      <c r="AR45" s="60">
        <f t="shared" si="72"/>
        <v>0</v>
      </c>
      <c r="AS45" s="25"/>
      <c r="AT45" s="60">
        <f t="shared" si="73"/>
        <v>0</v>
      </c>
      <c r="AU45" s="25"/>
      <c r="AV45" s="60">
        <f t="shared" si="74"/>
        <v>0</v>
      </c>
      <c r="AW45" s="25"/>
      <c r="AX45" s="60">
        <f t="shared" si="75"/>
        <v>0</v>
      </c>
      <c r="AY45" s="25"/>
      <c r="AZ45" s="60">
        <f t="shared" si="76"/>
        <v>0</v>
      </c>
    </row>
    <row r="46" spans="1:52" s="20" customFormat="1" ht="53.85" customHeight="1">
      <c r="A46" s="53" t="s">
        <v>57</v>
      </c>
      <c r="B46" s="87" t="s">
        <v>122</v>
      </c>
      <c r="C46" s="24">
        <v>110</v>
      </c>
      <c r="D46" s="93" t="s">
        <v>123</v>
      </c>
      <c r="E46" s="74">
        <v>3</v>
      </c>
      <c r="F46" s="62">
        <f t="shared" si="53"/>
        <v>10</v>
      </c>
      <c r="G46" s="63">
        <f t="shared" si="54"/>
        <v>28</v>
      </c>
      <c r="H46" s="57">
        <f t="shared" si="55"/>
        <v>26</v>
      </c>
      <c r="I46" s="58">
        <f t="shared" si="56"/>
        <v>28</v>
      </c>
      <c r="J46" s="55">
        <f t="shared" si="77"/>
        <v>25</v>
      </c>
      <c r="K46" s="78">
        <f t="shared" si="78"/>
        <v>25</v>
      </c>
      <c r="L46" s="82"/>
      <c r="M46" s="26">
        <v>8</v>
      </c>
      <c r="N46" s="60">
        <f t="shared" si="57"/>
        <v>20</v>
      </c>
      <c r="O46" s="25">
        <v>26</v>
      </c>
      <c r="P46" s="60">
        <f t="shared" si="58"/>
        <v>2</v>
      </c>
      <c r="Q46" s="25">
        <v>30</v>
      </c>
      <c r="R46" s="60">
        <f>IF(Q46&gt;0,IF(Q46&gt;26,1,IF(Q46&gt;2,28-Q46,IF(Q46=2,27,30))),0)</f>
        <v>1</v>
      </c>
      <c r="S46" s="25">
        <v>23</v>
      </c>
      <c r="T46" s="60">
        <f t="shared" si="60"/>
        <v>5</v>
      </c>
      <c r="U46" s="25"/>
      <c r="V46" s="60">
        <f t="shared" si="61"/>
        <v>0</v>
      </c>
      <c r="W46" s="25"/>
      <c r="X46" s="60">
        <f t="shared" si="62"/>
        <v>0</v>
      </c>
      <c r="Y46" s="25"/>
      <c r="Z46" s="60">
        <f t="shared" si="63"/>
        <v>0</v>
      </c>
      <c r="AA46" s="25"/>
      <c r="AB46" s="60">
        <f t="shared" si="64"/>
        <v>0</v>
      </c>
      <c r="AC46" s="25"/>
      <c r="AD46" s="60">
        <f t="shared" si="65"/>
        <v>0</v>
      </c>
      <c r="AE46" s="25"/>
      <c r="AF46" s="60">
        <f t="shared" si="66"/>
        <v>0</v>
      </c>
      <c r="AG46" s="25"/>
      <c r="AH46" s="60">
        <f t="shared" si="67"/>
        <v>0</v>
      </c>
      <c r="AI46" s="25"/>
      <c r="AJ46" s="60">
        <f t="shared" si="68"/>
        <v>0</v>
      </c>
      <c r="AK46" s="25"/>
      <c r="AL46" s="60">
        <f t="shared" si="69"/>
        <v>0</v>
      </c>
      <c r="AM46" s="25"/>
      <c r="AN46" s="60">
        <f t="shared" si="70"/>
        <v>0</v>
      </c>
      <c r="AO46" s="25"/>
      <c r="AP46" s="60">
        <f t="shared" si="71"/>
        <v>0</v>
      </c>
      <c r="AQ46" s="25"/>
      <c r="AR46" s="60">
        <f t="shared" si="72"/>
        <v>0</v>
      </c>
      <c r="AS46" s="25"/>
      <c r="AT46" s="60">
        <f t="shared" si="73"/>
        <v>0</v>
      </c>
      <c r="AU46" s="25"/>
      <c r="AV46" s="60">
        <f t="shared" si="74"/>
        <v>0</v>
      </c>
      <c r="AW46" s="25"/>
      <c r="AX46" s="60">
        <f t="shared" si="75"/>
        <v>0</v>
      </c>
      <c r="AY46" s="25"/>
      <c r="AZ46" s="60">
        <f t="shared" si="76"/>
        <v>0</v>
      </c>
    </row>
    <row r="47" spans="1:52" s="28" customFormat="1" ht="85.5">
      <c r="A47" s="53" t="s">
        <v>118</v>
      </c>
      <c r="B47" s="53" t="s">
        <v>152</v>
      </c>
      <c r="C47" s="56" t="s">
        <v>44</v>
      </c>
      <c r="D47" s="93" t="s">
        <v>153</v>
      </c>
      <c r="E47" s="74">
        <v>3</v>
      </c>
      <c r="F47" s="62">
        <f t="shared" si="53"/>
        <v>11</v>
      </c>
      <c r="G47" s="63">
        <f t="shared" si="54"/>
        <v>24</v>
      </c>
      <c r="H47" s="57">
        <f t="shared" si="55"/>
        <v>29</v>
      </c>
      <c r="I47" s="58">
        <f t="shared" si="56"/>
        <v>24</v>
      </c>
      <c r="J47" s="55">
        <f t="shared" si="77"/>
        <v>26</v>
      </c>
      <c r="K47" s="78">
        <f t="shared" si="78"/>
        <v>26</v>
      </c>
      <c r="L47" s="82"/>
      <c r="M47" s="26">
        <v>23</v>
      </c>
      <c r="N47" s="60">
        <f t="shared" si="57"/>
        <v>5</v>
      </c>
      <c r="O47" s="25">
        <v>38</v>
      </c>
      <c r="P47" s="60">
        <f t="shared" si="58"/>
        <v>1</v>
      </c>
      <c r="Q47" s="100">
        <v>10</v>
      </c>
      <c r="R47" s="60">
        <f>IF(Q47&gt;0,IF(Q47&gt;26,1,IF(Q47&gt;2,28-Q47,IF(Q47=2,27,30))),0)</f>
        <v>18</v>
      </c>
      <c r="S47" s="97"/>
      <c r="T47" s="95">
        <f t="shared" si="60"/>
        <v>0</v>
      </c>
      <c r="U47" s="25"/>
      <c r="V47" s="60">
        <f t="shared" si="61"/>
        <v>0</v>
      </c>
      <c r="W47" s="25"/>
      <c r="X47" s="60">
        <f t="shared" si="62"/>
        <v>0</v>
      </c>
      <c r="Y47" s="25"/>
      <c r="Z47" s="60">
        <f t="shared" si="63"/>
        <v>0</v>
      </c>
      <c r="AA47" s="25"/>
      <c r="AB47" s="60">
        <f t="shared" si="64"/>
        <v>0</v>
      </c>
      <c r="AC47" s="25"/>
      <c r="AD47" s="60">
        <f t="shared" si="65"/>
        <v>0</v>
      </c>
      <c r="AE47" s="25"/>
      <c r="AF47" s="60">
        <f t="shared" si="66"/>
        <v>0</v>
      </c>
      <c r="AG47" s="25"/>
      <c r="AH47" s="60">
        <f t="shared" si="67"/>
        <v>0</v>
      </c>
      <c r="AI47" s="25"/>
      <c r="AJ47" s="60">
        <f t="shared" si="68"/>
        <v>0</v>
      </c>
      <c r="AK47" s="25"/>
      <c r="AL47" s="60">
        <f t="shared" si="69"/>
        <v>0</v>
      </c>
      <c r="AM47" s="25"/>
      <c r="AN47" s="60">
        <f t="shared" si="70"/>
        <v>0</v>
      </c>
      <c r="AO47" s="25"/>
      <c r="AP47" s="60">
        <f t="shared" si="71"/>
        <v>0</v>
      </c>
      <c r="AQ47" s="25"/>
      <c r="AR47" s="60">
        <f t="shared" si="72"/>
        <v>0</v>
      </c>
      <c r="AS47" s="25"/>
      <c r="AT47" s="60">
        <f t="shared" si="73"/>
        <v>0</v>
      </c>
      <c r="AU47" s="25"/>
      <c r="AV47" s="60">
        <f t="shared" si="74"/>
        <v>0</v>
      </c>
      <c r="AW47" s="25"/>
      <c r="AX47" s="60">
        <f t="shared" si="75"/>
        <v>0</v>
      </c>
      <c r="AY47" s="25"/>
      <c r="AZ47" s="60">
        <f t="shared" si="76"/>
        <v>0</v>
      </c>
    </row>
    <row r="48" spans="1:52" s="28" customFormat="1" ht="57">
      <c r="A48" s="53" t="s">
        <v>154</v>
      </c>
      <c r="B48" s="87" t="s">
        <v>155</v>
      </c>
      <c r="C48" s="56">
        <v>387</v>
      </c>
      <c r="D48" s="93" t="s">
        <v>156</v>
      </c>
      <c r="E48" s="74">
        <v>3</v>
      </c>
      <c r="F48" s="62">
        <f t="shared" si="53"/>
        <v>12</v>
      </c>
      <c r="G48" s="63">
        <f t="shared" si="54"/>
        <v>13.5</v>
      </c>
      <c r="H48" s="57">
        <f t="shared" si="55"/>
        <v>33</v>
      </c>
      <c r="I48" s="58">
        <f t="shared" si="56"/>
        <v>13.5</v>
      </c>
      <c r="J48" s="55">
        <f t="shared" ref="J48:K50" si="79">1+J46</f>
        <v>26</v>
      </c>
      <c r="K48" s="78">
        <f t="shared" si="79"/>
        <v>26</v>
      </c>
      <c r="L48" s="82"/>
      <c r="M48" s="98"/>
      <c r="N48" s="95">
        <f t="shared" si="57"/>
        <v>0</v>
      </c>
      <c r="O48" s="97"/>
      <c r="P48" s="95">
        <f t="shared" si="58"/>
        <v>0</v>
      </c>
      <c r="Q48" s="100">
        <v>2</v>
      </c>
      <c r="R48" s="60">
        <v>13.5</v>
      </c>
      <c r="S48" s="97"/>
      <c r="T48" s="95">
        <f t="shared" si="60"/>
        <v>0</v>
      </c>
      <c r="U48" s="25"/>
      <c r="V48" s="60">
        <f t="shared" si="61"/>
        <v>0</v>
      </c>
      <c r="W48" s="25"/>
      <c r="X48" s="60">
        <f t="shared" si="62"/>
        <v>0</v>
      </c>
      <c r="Y48" s="25"/>
      <c r="Z48" s="60">
        <f t="shared" si="63"/>
        <v>0</v>
      </c>
      <c r="AA48" s="25"/>
      <c r="AB48" s="60">
        <f t="shared" si="64"/>
        <v>0</v>
      </c>
      <c r="AC48" s="25"/>
      <c r="AD48" s="60">
        <f t="shared" si="65"/>
        <v>0</v>
      </c>
      <c r="AE48" s="25"/>
      <c r="AF48" s="60">
        <f t="shared" si="66"/>
        <v>0</v>
      </c>
      <c r="AG48" s="25"/>
      <c r="AH48" s="60">
        <f t="shared" si="67"/>
        <v>0</v>
      </c>
      <c r="AI48" s="25"/>
      <c r="AJ48" s="60">
        <f t="shared" si="68"/>
        <v>0</v>
      </c>
      <c r="AK48" s="25"/>
      <c r="AL48" s="60">
        <f t="shared" si="69"/>
        <v>0</v>
      </c>
      <c r="AM48" s="25"/>
      <c r="AN48" s="60">
        <f t="shared" si="70"/>
        <v>0</v>
      </c>
      <c r="AO48" s="25"/>
      <c r="AP48" s="60">
        <f t="shared" si="71"/>
        <v>0</v>
      </c>
      <c r="AQ48" s="25"/>
      <c r="AR48" s="60">
        <f t="shared" si="72"/>
        <v>0</v>
      </c>
      <c r="AS48" s="25"/>
      <c r="AT48" s="60">
        <f t="shared" si="73"/>
        <v>0</v>
      </c>
      <c r="AU48" s="25"/>
      <c r="AV48" s="60">
        <f t="shared" si="74"/>
        <v>0</v>
      </c>
      <c r="AW48" s="25"/>
      <c r="AX48" s="60">
        <f t="shared" si="75"/>
        <v>0</v>
      </c>
      <c r="AY48" s="25"/>
      <c r="AZ48" s="60">
        <f t="shared" si="76"/>
        <v>0</v>
      </c>
    </row>
    <row r="49" spans="1:52" s="28" customFormat="1" ht="57">
      <c r="A49" s="53" t="s">
        <v>30</v>
      </c>
      <c r="B49" s="87" t="s">
        <v>159</v>
      </c>
      <c r="C49" s="56">
        <v>298</v>
      </c>
      <c r="D49" s="93" t="s">
        <v>160</v>
      </c>
      <c r="E49" s="74">
        <v>3</v>
      </c>
      <c r="F49" s="62">
        <f t="shared" si="53"/>
        <v>13</v>
      </c>
      <c r="G49" s="63">
        <f t="shared" si="54"/>
        <v>12</v>
      </c>
      <c r="H49" s="57">
        <f t="shared" si="55"/>
        <v>35</v>
      </c>
      <c r="I49" s="58">
        <f t="shared" si="56"/>
        <v>12</v>
      </c>
      <c r="J49" s="55">
        <f t="shared" si="79"/>
        <v>27</v>
      </c>
      <c r="K49" s="78">
        <f t="shared" si="79"/>
        <v>27</v>
      </c>
      <c r="L49" s="82"/>
      <c r="M49" s="98"/>
      <c r="N49" s="95">
        <f t="shared" si="57"/>
        <v>0</v>
      </c>
      <c r="O49" s="97"/>
      <c r="P49" s="95">
        <f t="shared" si="58"/>
        <v>0</v>
      </c>
      <c r="Q49" s="100">
        <v>4</v>
      </c>
      <c r="R49" s="60">
        <v>12</v>
      </c>
      <c r="S49" s="97"/>
      <c r="T49" s="95">
        <f t="shared" si="60"/>
        <v>0</v>
      </c>
      <c r="U49" s="25"/>
      <c r="V49" s="60">
        <f t="shared" si="61"/>
        <v>0</v>
      </c>
      <c r="W49" s="25"/>
      <c r="X49" s="60">
        <f t="shared" si="62"/>
        <v>0</v>
      </c>
      <c r="Y49" s="25"/>
      <c r="Z49" s="60">
        <f t="shared" si="63"/>
        <v>0</v>
      </c>
      <c r="AA49" s="25"/>
      <c r="AB49" s="60">
        <f t="shared" si="64"/>
        <v>0</v>
      </c>
      <c r="AC49" s="25"/>
      <c r="AD49" s="60">
        <f t="shared" si="65"/>
        <v>0</v>
      </c>
      <c r="AE49" s="25"/>
      <c r="AF49" s="60">
        <f t="shared" si="66"/>
        <v>0</v>
      </c>
      <c r="AG49" s="25"/>
      <c r="AH49" s="60">
        <f t="shared" si="67"/>
        <v>0</v>
      </c>
      <c r="AI49" s="25"/>
      <c r="AJ49" s="60">
        <f t="shared" si="68"/>
        <v>0</v>
      </c>
      <c r="AK49" s="25"/>
      <c r="AL49" s="60">
        <f t="shared" si="69"/>
        <v>0</v>
      </c>
      <c r="AM49" s="25"/>
      <c r="AN49" s="60">
        <f t="shared" si="70"/>
        <v>0</v>
      </c>
      <c r="AO49" s="25"/>
      <c r="AP49" s="60">
        <f t="shared" si="71"/>
        <v>0</v>
      </c>
      <c r="AQ49" s="25"/>
      <c r="AR49" s="60">
        <f t="shared" si="72"/>
        <v>0</v>
      </c>
      <c r="AS49" s="25"/>
      <c r="AT49" s="60">
        <f t="shared" si="73"/>
        <v>0</v>
      </c>
      <c r="AU49" s="25"/>
      <c r="AV49" s="60">
        <f t="shared" si="74"/>
        <v>0</v>
      </c>
      <c r="AW49" s="25"/>
      <c r="AX49" s="60">
        <f t="shared" si="75"/>
        <v>0</v>
      </c>
      <c r="AY49" s="25"/>
      <c r="AZ49" s="60">
        <f t="shared" si="76"/>
        <v>0</v>
      </c>
    </row>
    <row r="50" spans="1:52" s="28" customFormat="1" ht="57">
      <c r="A50" s="53" t="s">
        <v>62</v>
      </c>
      <c r="B50" s="87" t="s">
        <v>161</v>
      </c>
      <c r="C50" s="56">
        <v>217</v>
      </c>
      <c r="D50" s="93" t="s">
        <v>162</v>
      </c>
      <c r="E50" s="74">
        <v>3</v>
      </c>
      <c r="F50" s="62">
        <f t="shared" si="53"/>
        <v>14</v>
      </c>
      <c r="G50" s="63">
        <f t="shared" si="54"/>
        <v>10</v>
      </c>
      <c r="H50" s="57">
        <f t="shared" si="55"/>
        <v>38</v>
      </c>
      <c r="I50" s="58">
        <f t="shared" si="56"/>
        <v>10</v>
      </c>
      <c r="J50" s="55">
        <f t="shared" si="79"/>
        <v>27</v>
      </c>
      <c r="K50" s="78">
        <f t="shared" si="79"/>
        <v>27</v>
      </c>
      <c r="L50" s="82"/>
      <c r="M50" s="98"/>
      <c r="N50" s="95">
        <f t="shared" si="57"/>
        <v>0</v>
      </c>
      <c r="O50" s="97"/>
      <c r="P50" s="95">
        <f t="shared" si="58"/>
        <v>0</v>
      </c>
      <c r="Q50" s="25">
        <v>8</v>
      </c>
      <c r="R50" s="60">
        <v>10</v>
      </c>
      <c r="S50" s="97"/>
      <c r="T50" s="95">
        <f t="shared" si="60"/>
        <v>0</v>
      </c>
      <c r="U50" s="25"/>
      <c r="V50" s="60">
        <f t="shared" si="61"/>
        <v>0</v>
      </c>
      <c r="W50" s="25"/>
      <c r="X50" s="60">
        <f t="shared" si="62"/>
        <v>0</v>
      </c>
      <c r="Y50" s="25"/>
      <c r="Z50" s="60">
        <f t="shared" si="63"/>
        <v>0</v>
      </c>
      <c r="AA50" s="25"/>
      <c r="AB50" s="60">
        <f t="shared" si="64"/>
        <v>0</v>
      </c>
      <c r="AC50" s="25"/>
      <c r="AD50" s="60">
        <f t="shared" si="65"/>
        <v>0</v>
      </c>
      <c r="AE50" s="25"/>
      <c r="AF50" s="60">
        <f t="shared" si="66"/>
        <v>0</v>
      </c>
      <c r="AG50" s="25"/>
      <c r="AH50" s="60">
        <f t="shared" si="67"/>
        <v>0</v>
      </c>
      <c r="AI50" s="25"/>
      <c r="AJ50" s="60">
        <f t="shared" si="68"/>
        <v>0</v>
      </c>
      <c r="AK50" s="25"/>
      <c r="AL50" s="60">
        <f t="shared" si="69"/>
        <v>0</v>
      </c>
      <c r="AM50" s="25"/>
      <c r="AN50" s="60">
        <f t="shared" si="70"/>
        <v>0</v>
      </c>
      <c r="AO50" s="25"/>
      <c r="AP50" s="60">
        <f t="shared" si="71"/>
        <v>0</v>
      </c>
      <c r="AQ50" s="25"/>
      <c r="AR50" s="60">
        <f t="shared" si="72"/>
        <v>0</v>
      </c>
      <c r="AS50" s="25"/>
      <c r="AT50" s="60">
        <f t="shared" si="73"/>
        <v>0</v>
      </c>
      <c r="AU50" s="25"/>
      <c r="AV50" s="60">
        <f t="shared" si="74"/>
        <v>0</v>
      </c>
      <c r="AW50" s="25"/>
      <c r="AX50" s="60">
        <f t="shared" si="75"/>
        <v>0</v>
      </c>
      <c r="AY50" s="25"/>
      <c r="AZ50" s="60">
        <f t="shared" si="76"/>
        <v>0</v>
      </c>
    </row>
    <row r="51" spans="1:52" s="20" customFormat="1" ht="57">
      <c r="A51" s="53" t="s">
        <v>57</v>
      </c>
      <c r="B51" s="87" t="s">
        <v>128</v>
      </c>
      <c r="C51" s="24">
        <v>49</v>
      </c>
      <c r="D51" s="93" t="s">
        <v>130</v>
      </c>
      <c r="E51" s="74">
        <v>3</v>
      </c>
      <c r="F51" s="62">
        <f t="shared" si="53"/>
        <v>15</v>
      </c>
      <c r="G51" s="63">
        <f t="shared" si="54"/>
        <v>8</v>
      </c>
      <c r="H51" s="57">
        <f t="shared" si="55"/>
        <v>40</v>
      </c>
      <c r="I51" s="58">
        <f t="shared" si="56"/>
        <v>8</v>
      </c>
      <c r="J51" s="55">
        <f t="shared" ref="J51:K56" si="80">1+J50</f>
        <v>28</v>
      </c>
      <c r="K51" s="78">
        <f t="shared" si="80"/>
        <v>28</v>
      </c>
      <c r="L51" s="82"/>
      <c r="M51" s="26">
        <v>21</v>
      </c>
      <c r="N51" s="60">
        <f t="shared" si="57"/>
        <v>7</v>
      </c>
      <c r="O51" s="25">
        <v>35</v>
      </c>
      <c r="P51" s="60">
        <f t="shared" si="58"/>
        <v>1</v>
      </c>
      <c r="Q51" s="96"/>
      <c r="R51" s="95">
        <f t="shared" ref="R51:R57" si="81">IF(Q51&gt;0,IF(Q51&gt;26,1,IF(Q51&gt;2,28-Q51,IF(Q51=2,27,30))),0)</f>
        <v>0</v>
      </c>
      <c r="S51" s="97"/>
      <c r="T51" s="95">
        <f t="shared" si="60"/>
        <v>0</v>
      </c>
      <c r="U51" s="25"/>
      <c r="V51" s="60">
        <f t="shared" si="61"/>
        <v>0</v>
      </c>
      <c r="W51" s="25"/>
      <c r="X51" s="60">
        <f t="shared" si="62"/>
        <v>0</v>
      </c>
      <c r="Y51" s="25"/>
      <c r="Z51" s="60">
        <f t="shared" si="63"/>
        <v>0</v>
      </c>
      <c r="AA51" s="25"/>
      <c r="AB51" s="60">
        <f t="shared" si="64"/>
        <v>0</v>
      </c>
      <c r="AC51" s="25"/>
      <c r="AD51" s="60">
        <f t="shared" si="65"/>
        <v>0</v>
      </c>
      <c r="AE51" s="25"/>
      <c r="AF51" s="60">
        <f t="shared" si="66"/>
        <v>0</v>
      </c>
      <c r="AG51" s="25"/>
      <c r="AH51" s="60">
        <f t="shared" si="67"/>
        <v>0</v>
      </c>
      <c r="AI51" s="25"/>
      <c r="AJ51" s="60">
        <f t="shared" si="68"/>
        <v>0</v>
      </c>
      <c r="AK51" s="25"/>
      <c r="AL51" s="60">
        <f t="shared" si="69"/>
        <v>0</v>
      </c>
      <c r="AM51" s="25"/>
      <c r="AN51" s="60">
        <f t="shared" si="70"/>
        <v>0</v>
      </c>
      <c r="AO51" s="25"/>
      <c r="AP51" s="60">
        <f t="shared" si="71"/>
        <v>0</v>
      </c>
      <c r="AQ51" s="25"/>
      <c r="AR51" s="60">
        <f t="shared" si="72"/>
        <v>0</v>
      </c>
      <c r="AS51" s="25"/>
      <c r="AT51" s="60">
        <f t="shared" si="73"/>
        <v>0</v>
      </c>
      <c r="AU51" s="25"/>
      <c r="AV51" s="60">
        <f t="shared" si="74"/>
        <v>0</v>
      </c>
      <c r="AW51" s="25"/>
      <c r="AX51" s="60">
        <f t="shared" si="75"/>
        <v>0</v>
      </c>
      <c r="AY51" s="25"/>
      <c r="AZ51" s="60">
        <f t="shared" si="76"/>
        <v>0</v>
      </c>
    </row>
    <row r="52" spans="1:52" s="68" customFormat="1" ht="57">
      <c r="A52" s="53" t="s">
        <v>57</v>
      </c>
      <c r="B52" s="87" t="s">
        <v>131</v>
      </c>
      <c r="C52" s="24">
        <v>221</v>
      </c>
      <c r="D52" s="93" t="s">
        <v>71</v>
      </c>
      <c r="E52" s="74">
        <v>3</v>
      </c>
      <c r="F52" s="62">
        <f t="shared" si="53"/>
        <v>15</v>
      </c>
      <c r="G52" s="63">
        <f t="shared" si="54"/>
        <v>8</v>
      </c>
      <c r="H52" s="57">
        <f t="shared" si="55"/>
        <v>40</v>
      </c>
      <c r="I52" s="58">
        <f t="shared" si="56"/>
        <v>8</v>
      </c>
      <c r="J52" s="55">
        <f t="shared" si="80"/>
        <v>29</v>
      </c>
      <c r="K52" s="78">
        <f t="shared" si="80"/>
        <v>29</v>
      </c>
      <c r="L52" s="82"/>
      <c r="M52" s="26">
        <v>28</v>
      </c>
      <c r="N52" s="60">
        <f t="shared" si="57"/>
        <v>1</v>
      </c>
      <c r="O52" s="25">
        <v>21</v>
      </c>
      <c r="P52" s="60">
        <f t="shared" si="58"/>
        <v>7</v>
      </c>
      <c r="Q52" s="94"/>
      <c r="R52" s="95">
        <f t="shared" si="81"/>
        <v>0</v>
      </c>
      <c r="S52" s="97"/>
      <c r="T52" s="95">
        <f t="shared" si="60"/>
        <v>0</v>
      </c>
      <c r="U52" s="25"/>
      <c r="V52" s="60">
        <f t="shared" si="61"/>
        <v>0</v>
      </c>
      <c r="W52" s="25"/>
      <c r="X52" s="60">
        <f t="shared" si="62"/>
        <v>0</v>
      </c>
      <c r="Y52" s="25"/>
      <c r="Z52" s="60">
        <f t="shared" si="63"/>
        <v>0</v>
      </c>
      <c r="AA52" s="25"/>
      <c r="AB52" s="60">
        <f t="shared" si="64"/>
        <v>0</v>
      </c>
      <c r="AC52" s="25"/>
      <c r="AD52" s="60">
        <f t="shared" si="65"/>
        <v>0</v>
      </c>
      <c r="AE52" s="25"/>
      <c r="AF52" s="60">
        <f t="shared" si="66"/>
        <v>0</v>
      </c>
      <c r="AG52" s="25"/>
      <c r="AH52" s="60">
        <f t="shared" si="67"/>
        <v>0</v>
      </c>
      <c r="AI52" s="25"/>
      <c r="AJ52" s="60">
        <f t="shared" si="68"/>
        <v>0</v>
      </c>
      <c r="AK52" s="25"/>
      <c r="AL52" s="60">
        <f t="shared" si="69"/>
        <v>0</v>
      </c>
      <c r="AM52" s="25"/>
      <c r="AN52" s="60">
        <f t="shared" si="70"/>
        <v>0</v>
      </c>
      <c r="AO52" s="25"/>
      <c r="AP52" s="60">
        <f t="shared" si="71"/>
        <v>0</v>
      </c>
      <c r="AQ52" s="25"/>
      <c r="AR52" s="60">
        <f t="shared" si="72"/>
        <v>0</v>
      </c>
      <c r="AS52" s="25"/>
      <c r="AT52" s="60">
        <f t="shared" si="73"/>
        <v>0</v>
      </c>
      <c r="AU52" s="25"/>
      <c r="AV52" s="60">
        <f t="shared" si="74"/>
        <v>0</v>
      </c>
      <c r="AW52" s="25"/>
      <c r="AX52" s="60">
        <f t="shared" si="75"/>
        <v>0</v>
      </c>
      <c r="AY52" s="25"/>
      <c r="AZ52" s="60">
        <f t="shared" si="76"/>
        <v>0</v>
      </c>
    </row>
    <row r="53" spans="1:52" s="68" customFormat="1" ht="57">
      <c r="A53" s="53" t="s">
        <v>57</v>
      </c>
      <c r="B53" s="87" t="s">
        <v>119</v>
      </c>
      <c r="C53" s="24">
        <v>384</v>
      </c>
      <c r="D53" s="93" t="s">
        <v>72</v>
      </c>
      <c r="E53" s="74">
        <v>3</v>
      </c>
      <c r="F53" s="62">
        <f t="shared" si="53"/>
        <v>15</v>
      </c>
      <c r="G53" s="63">
        <f t="shared" si="54"/>
        <v>8</v>
      </c>
      <c r="H53" s="57">
        <f t="shared" si="55"/>
        <v>40</v>
      </c>
      <c r="I53" s="58">
        <f t="shared" si="56"/>
        <v>8</v>
      </c>
      <c r="J53" s="55">
        <f t="shared" si="80"/>
        <v>30</v>
      </c>
      <c r="K53" s="78">
        <f t="shared" si="80"/>
        <v>30</v>
      </c>
      <c r="L53" s="82"/>
      <c r="M53" s="26">
        <v>29</v>
      </c>
      <c r="N53" s="60">
        <f t="shared" si="57"/>
        <v>1</v>
      </c>
      <c r="O53" s="25">
        <v>23</v>
      </c>
      <c r="P53" s="60">
        <f t="shared" si="58"/>
        <v>5</v>
      </c>
      <c r="Q53" s="100">
        <v>35</v>
      </c>
      <c r="R53" s="60">
        <f t="shared" si="81"/>
        <v>1</v>
      </c>
      <c r="S53" s="25">
        <v>27</v>
      </c>
      <c r="T53" s="60">
        <f t="shared" si="60"/>
        <v>1</v>
      </c>
      <c r="U53" s="25"/>
      <c r="V53" s="60">
        <f t="shared" si="61"/>
        <v>0</v>
      </c>
      <c r="W53" s="25"/>
      <c r="X53" s="60">
        <f t="shared" si="62"/>
        <v>0</v>
      </c>
      <c r="Y53" s="25"/>
      <c r="Z53" s="60">
        <f t="shared" si="63"/>
        <v>0</v>
      </c>
      <c r="AA53" s="25"/>
      <c r="AB53" s="60">
        <f t="shared" si="64"/>
        <v>0</v>
      </c>
      <c r="AC53" s="25"/>
      <c r="AD53" s="60">
        <f t="shared" si="65"/>
        <v>0</v>
      </c>
      <c r="AE53" s="25"/>
      <c r="AF53" s="60">
        <f t="shared" si="66"/>
        <v>0</v>
      </c>
      <c r="AG53" s="25"/>
      <c r="AH53" s="60">
        <f t="shared" si="67"/>
        <v>0</v>
      </c>
      <c r="AI53" s="25"/>
      <c r="AJ53" s="60">
        <f t="shared" si="68"/>
        <v>0</v>
      </c>
      <c r="AK53" s="25"/>
      <c r="AL53" s="60">
        <f t="shared" si="69"/>
        <v>0</v>
      </c>
      <c r="AM53" s="25"/>
      <c r="AN53" s="60">
        <f t="shared" si="70"/>
        <v>0</v>
      </c>
      <c r="AO53" s="25"/>
      <c r="AP53" s="60">
        <f t="shared" si="71"/>
        <v>0</v>
      </c>
      <c r="AQ53" s="25"/>
      <c r="AR53" s="60">
        <f t="shared" si="72"/>
        <v>0</v>
      </c>
      <c r="AS53" s="25"/>
      <c r="AT53" s="60">
        <f t="shared" si="73"/>
        <v>0</v>
      </c>
      <c r="AU53" s="25"/>
      <c r="AV53" s="60">
        <f t="shared" si="74"/>
        <v>0</v>
      </c>
      <c r="AW53" s="25"/>
      <c r="AX53" s="60">
        <f t="shared" si="75"/>
        <v>0</v>
      </c>
      <c r="AY53" s="25"/>
      <c r="AZ53" s="60">
        <f t="shared" si="76"/>
        <v>0</v>
      </c>
    </row>
    <row r="54" spans="1:52" s="68" customFormat="1" ht="56.25" thickBot="1">
      <c r="A54" s="69" t="s">
        <v>138</v>
      </c>
      <c r="B54" s="89" t="s">
        <v>139</v>
      </c>
      <c r="C54" s="70">
        <v>408</v>
      </c>
      <c r="D54" s="93" t="s">
        <v>139</v>
      </c>
      <c r="E54" s="74">
        <v>3</v>
      </c>
      <c r="F54" s="62">
        <f t="shared" si="53"/>
        <v>18</v>
      </c>
      <c r="G54" s="63">
        <f t="shared" si="54"/>
        <v>6</v>
      </c>
      <c r="H54" s="57">
        <f t="shared" si="55"/>
        <v>43</v>
      </c>
      <c r="I54" s="58">
        <f t="shared" si="56"/>
        <v>6</v>
      </c>
      <c r="J54" s="55">
        <f t="shared" si="80"/>
        <v>31</v>
      </c>
      <c r="K54" s="78">
        <f t="shared" si="80"/>
        <v>31</v>
      </c>
      <c r="L54" s="83"/>
      <c r="M54" s="25">
        <v>22</v>
      </c>
      <c r="N54" s="60">
        <f t="shared" si="57"/>
        <v>6</v>
      </c>
      <c r="O54" s="97"/>
      <c r="P54" s="95">
        <f t="shared" si="58"/>
        <v>0</v>
      </c>
      <c r="Q54" s="96"/>
      <c r="R54" s="95">
        <f t="shared" si="81"/>
        <v>0</v>
      </c>
      <c r="S54" s="97"/>
      <c r="T54" s="95">
        <f t="shared" si="60"/>
        <v>0</v>
      </c>
      <c r="U54" s="25"/>
      <c r="V54" s="60">
        <f t="shared" si="61"/>
        <v>0</v>
      </c>
      <c r="W54" s="25"/>
      <c r="X54" s="60">
        <f t="shared" si="62"/>
        <v>0</v>
      </c>
      <c r="Y54" s="25"/>
      <c r="Z54" s="60">
        <f t="shared" si="63"/>
        <v>0</v>
      </c>
      <c r="AA54" s="25"/>
      <c r="AB54" s="60">
        <f t="shared" si="64"/>
        <v>0</v>
      </c>
      <c r="AC54" s="25"/>
      <c r="AD54" s="60">
        <f t="shared" si="65"/>
        <v>0</v>
      </c>
      <c r="AE54" s="25"/>
      <c r="AF54" s="60">
        <f t="shared" si="66"/>
        <v>0</v>
      </c>
      <c r="AG54" s="25"/>
      <c r="AH54" s="60">
        <f t="shared" si="67"/>
        <v>0</v>
      </c>
      <c r="AI54" s="25"/>
      <c r="AJ54" s="60">
        <f t="shared" si="68"/>
        <v>0</v>
      </c>
      <c r="AK54" s="25"/>
      <c r="AL54" s="60">
        <f t="shared" si="69"/>
        <v>0</v>
      </c>
      <c r="AM54" s="25"/>
      <c r="AN54" s="60">
        <f t="shared" si="70"/>
        <v>0</v>
      </c>
      <c r="AO54" s="25"/>
      <c r="AP54" s="60">
        <f t="shared" si="71"/>
        <v>0</v>
      </c>
      <c r="AQ54" s="25"/>
      <c r="AR54" s="60">
        <f t="shared" si="72"/>
        <v>0</v>
      </c>
      <c r="AS54" s="25"/>
      <c r="AT54" s="60">
        <f t="shared" si="73"/>
        <v>0</v>
      </c>
      <c r="AU54" s="25"/>
      <c r="AV54" s="60">
        <f t="shared" si="74"/>
        <v>0</v>
      </c>
      <c r="AW54" s="25"/>
      <c r="AX54" s="60">
        <f t="shared" si="75"/>
        <v>0</v>
      </c>
      <c r="AY54" s="25"/>
      <c r="AZ54" s="60">
        <f t="shared" si="76"/>
        <v>0</v>
      </c>
    </row>
    <row r="55" spans="1:52" s="68" customFormat="1" ht="57.75" thickBot="1">
      <c r="A55" s="53" t="s">
        <v>68</v>
      </c>
      <c r="B55" s="87" t="s">
        <v>120</v>
      </c>
      <c r="C55" s="56">
        <v>162</v>
      </c>
      <c r="D55" s="93" t="s">
        <v>124</v>
      </c>
      <c r="E55" s="74">
        <v>3</v>
      </c>
      <c r="F55" s="62">
        <f t="shared" si="53"/>
        <v>19</v>
      </c>
      <c r="G55" s="63">
        <f t="shared" si="54"/>
        <v>2</v>
      </c>
      <c r="H55" s="57">
        <f t="shared" si="55"/>
        <v>44</v>
      </c>
      <c r="I55" s="58">
        <f t="shared" si="56"/>
        <v>2</v>
      </c>
      <c r="J55" s="55">
        <f t="shared" si="80"/>
        <v>32</v>
      </c>
      <c r="K55" s="78">
        <f t="shared" si="80"/>
        <v>32</v>
      </c>
      <c r="L55" s="83"/>
      <c r="M55" s="25">
        <v>33</v>
      </c>
      <c r="N55" s="60">
        <f t="shared" si="57"/>
        <v>1</v>
      </c>
      <c r="O55" s="25">
        <v>28</v>
      </c>
      <c r="P55" s="60">
        <f t="shared" si="58"/>
        <v>1</v>
      </c>
      <c r="Q55" s="96"/>
      <c r="R55" s="95">
        <f t="shared" si="81"/>
        <v>0</v>
      </c>
      <c r="S55" s="97"/>
      <c r="T55" s="95">
        <f t="shared" si="60"/>
        <v>0</v>
      </c>
      <c r="U55" s="25"/>
      <c r="V55" s="60">
        <f t="shared" si="61"/>
        <v>0</v>
      </c>
      <c r="W55" s="25"/>
      <c r="X55" s="60">
        <f t="shared" si="62"/>
        <v>0</v>
      </c>
      <c r="Y55" s="25"/>
      <c r="Z55" s="60">
        <f t="shared" si="63"/>
        <v>0</v>
      </c>
      <c r="AA55" s="25"/>
      <c r="AB55" s="60">
        <f t="shared" si="64"/>
        <v>0</v>
      </c>
      <c r="AC55" s="25"/>
      <c r="AD55" s="60">
        <f t="shared" si="65"/>
        <v>0</v>
      </c>
      <c r="AE55" s="25"/>
      <c r="AF55" s="60">
        <f t="shared" si="66"/>
        <v>0</v>
      </c>
      <c r="AG55" s="25"/>
      <c r="AH55" s="60">
        <f t="shared" si="67"/>
        <v>0</v>
      </c>
      <c r="AI55" s="25"/>
      <c r="AJ55" s="60">
        <f t="shared" si="68"/>
        <v>0</v>
      </c>
      <c r="AK55" s="25"/>
      <c r="AL55" s="60">
        <f t="shared" si="69"/>
        <v>0</v>
      </c>
      <c r="AM55" s="25"/>
      <c r="AN55" s="60">
        <f t="shared" si="70"/>
        <v>0</v>
      </c>
      <c r="AO55" s="25"/>
      <c r="AP55" s="60">
        <f t="shared" si="71"/>
        <v>0</v>
      </c>
      <c r="AQ55" s="25"/>
      <c r="AR55" s="60">
        <f t="shared" si="72"/>
        <v>0</v>
      </c>
      <c r="AS55" s="25"/>
      <c r="AT55" s="60">
        <f t="shared" si="73"/>
        <v>0</v>
      </c>
      <c r="AU55" s="25"/>
      <c r="AV55" s="60">
        <f t="shared" si="74"/>
        <v>0</v>
      </c>
      <c r="AW55" s="25"/>
      <c r="AX55" s="60">
        <f t="shared" si="75"/>
        <v>0</v>
      </c>
      <c r="AY55" s="25"/>
      <c r="AZ55" s="60">
        <f t="shared" si="76"/>
        <v>0</v>
      </c>
    </row>
    <row r="56" spans="1:52" s="68" customFormat="1" ht="34.5" thickBot="1">
      <c r="A56" s="69" t="s">
        <v>30</v>
      </c>
      <c r="B56" s="89" t="s">
        <v>140</v>
      </c>
      <c r="C56" s="70">
        <v>443</v>
      </c>
      <c r="D56" s="93" t="s">
        <v>140</v>
      </c>
      <c r="E56" s="74">
        <v>3</v>
      </c>
      <c r="F56" s="62">
        <f t="shared" si="53"/>
        <v>19</v>
      </c>
      <c r="G56" s="63">
        <f t="shared" si="54"/>
        <v>2</v>
      </c>
      <c r="H56" s="57">
        <f t="shared" si="55"/>
        <v>44</v>
      </c>
      <c r="I56" s="58">
        <f t="shared" si="56"/>
        <v>2</v>
      </c>
      <c r="J56" s="55">
        <f t="shared" si="80"/>
        <v>33</v>
      </c>
      <c r="K56" s="78">
        <f t="shared" si="80"/>
        <v>33</v>
      </c>
      <c r="L56" s="83"/>
      <c r="M56" s="25">
        <v>41</v>
      </c>
      <c r="N56" s="60">
        <f t="shared" si="57"/>
        <v>1</v>
      </c>
      <c r="O56" s="25">
        <v>30</v>
      </c>
      <c r="P56" s="60">
        <f t="shared" si="58"/>
        <v>1</v>
      </c>
      <c r="Q56" s="96"/>
      <c r="R56" s="95">
        <f t="shared" si="81"/>
        <v>0</v>
      </c>
      <c r="S56" s="97"/>
      <c r="T56" s="95">
        <f t="shared" si="60"/>
        <v>0</v>
      </c>
      <c r="U56" s="25"/>
      <c r="V56" s="60">
        <f t="shared" si="61"/>
        <v>0</v>
      </c>
      <c r="W56" s="25"/>
      <c r="X56" s="60">
        <f t="shared" si="62"/>
        <v>0</v>
      </c>
      <c r="Y56" s="25"/>
      <c r="Z56" s="60">
        <f t="shared" si="63"/>
        <v>0</v>
      </c>
      <c r="AA56" s="25"/>
      <c r="AB56" s="60">
        <f t="shared" si="64"/>
        <v>0</v>
      </c>
      <c r="AC56" s="25"/>
      <c r="AD56" s="60">
        <f t="shared" si="65"/>
        <v>0</v>
      </c>
      <c r="AE56" s="25"/>
      <c r="AF56" s="60">
        <f t="shared" si="66"/>
        <v>0</v>
      </c>
      <c r="AG56" s="25"/>
      <c r="AH56" s="60">
        <f t="shared" si="67"/>
        <v>0</v>
      </c>
      <c r="AI56" s="25"/>
      <c r="AJ56" s="60">
        <f t="shared" si="68"/>
        <v>0</v>
      </c>
      <c r="AK56" s="25"/>
      <c r="AL56" s="60">
        <f t="shared" si="69"/>
        <v>0</v>
      </c>
      <c r="AM56" s="25"/>
      <c r="AN56" s="60">
        <f t="shared" si="70"/>
        <v>0</v>
      </c>
      <c r="AO56" s="25"/>
      <c r="AP56" s="60">
        <f t="shared" si="71"/>
        <v>0</v>
      </c>
      <c r="AQ56" s="25"/>
      <c r="AR56" s="60">
        <f t="shared" si="72"/>
        <v>0</v>
      </c>
      <c r="AS56" s="25"/>
      <c r="AT56" s="60">
        <f t="shared" si="73"/>
        <v>0</v>
      </c>
      <c r="AU56" s="25"/>
      <c r="AV56" s="60">
        <f t="shared" si="74"/>
        <v>0</v>
      </c>
      <c r="AW56" s="25"/>
      <c r="AX56" s="60">
        <f t="shared" si="75"/>
        <v>0</v>
      </c>
      <c r="AY56" s="25"/>
      <c r="AZ56" s="60">
        <f t="shared" si="76"/>
        <v>0</v>
      </c>
    </row>
    <row r="57" spans="1:52" s="68" customFormat="1" ht="57.75" thickBot="1">
      <c r="A57" s="53" t="s">
        <v>36</v>
      </c>
      <c r="B57" s="87" t="s">
        <v>77</v>
      </c>
      <c r="C57" s="56">
        <v>380</v>
      </c>
      <c r="D57" s="93" t="s">
        <v>129</v>
      </c>
      <c r="E57" s="74">
        <v>3</v>
      </c>
      <c r="F57" s="62">
        <f t="shared" si="53"/>
        <v>21</v>
      </c>
      <c r="G57" s="63">
        <f t="shared" si="54"/>
        <v>1</v>
      </c>
      <c r="H57" s="57">
        <f t="shared" si="55"/>
        <v>47</v>
      </c>
      <c r="I57" s="58">
        <f t="shared" si="56"/>
        <v>1</v>
      </c>
      <c r="J57" s="55">
        <f>1+J53</f>
        <v>31</v>
      </c>
      <c r="K57" s="78">
        <f>1+K53</f>
        <v>31</v>
      </c>
      <c r="L57" s="83"/>
      <c r="M57" s="26">
        <v>42</v>
      </c>
      <c r="N57" s="60">
        <f t="shared" si="57"/>
        <v>1</v>
      </c>
      <c r="O57" s="97"/>
      <c r="P57" s="95">
        <f t="shared" si="58"/>
        <v>0</v>
      </c>
      <c r="Q57" s="94"/>
      <c r="R57" s="95">
        <f t="shared" si="81"/>
        <v>0</v>
      </c>
      <c r="S57" s="97"/>
      <c r="T57" s="95">
        <f t="shared" si="60"/>
        <v>0</v>
      </c>
      <c r="U57" s="25"/>
      <c r="V57" s="60">
        <f t="shared" si="61"/>
        <v>0</v>
      </c>
      <c r="W57" s="25"/>
      <c r="X57" s="60">
        <f t="shared" si="62"/>
        <v>0</v>
      </c>
      <c r="Y57" s="25"/>
      <c r="Z57" s="60">
        <f t="shared" si="63"/>
        <v>0</v>
      </c>
      <c r="AA57" s="25"/>
      <c r="AB57" s="60">
        <f t="shared" si="64"/>
        <v>0</v>
      </c>
      <c r="AC57" s="25"/>
      <c r="AD57" s="60">
        <f t="shared" si="65"/>
        <v>0</v>
      </c>
      <c r="AE57" s="25"/>
      <c r="AF57" s="60">
        <f t="shared" si="66"/>
        <v>0</v>
      </c>
      <c r="AG57" s="25"/>
      <c r="AH57" s="60">
        <f t="shared" si="67"/>
        <v>0</v>
      </c>
      <c r="AI57" s="25"/>
      <c r="AJ57" s="60">
        <f t="shared" si="68"/>
        <v>0</v>
      </c>
      <c r="AK57" s="25"/>
      <c r="AL57" s="60">
        <f t="shared" si="69"/>
        <v>0</v>
      </c>
      <c r="AM57" s="25"/>
      <c r="AN57" s="60">
        <f t="shared" si="70"/>
        <v>0</v>
      </c>
      <c r="AO57" s="25"/>
      <c r="AP57" s="60">
        <f t="shared" si="71"/>
        <v>0</v>
      </c>
      <c r="AQ57" s="25"/>
      <c r="AR57" s="60">
        <f t="shared" si="72"/>
        <v>0</v>
      </c>
      <c r="AS57" s="25"/>
      <c r="AT57" s="60">
        <f t="shared" si="73"/>
        <v>0</v>
      </c>
      <c r="AU57" s="25"/>
      <c r="AV57" s="60">
        <f t="shared" si="74"/>
        <v>0</v>
      </c>
      <c r="AW57" s="25"/>
      <c r="AX57" s="60">
        <f t="shared" si="75"/>
        <v>0</v>
      </c>
      <c r="AY57" s="25"/>
      <c r="AZ57" s="60">
        <f t="shared" si="76"/>
        <v>0</v>
      </c>
    </row>
    <row r="58" spans="1:52" s="20" customFormat="1">
      <c r="A58" s="31"/>
      <c r="B58" s="90"/>
      <c r="C58" s="30"/>
      <c r="D58" s="66"/>
      <c r="E58" s="66"/>
      <c r="F58" s="33"/>
      <c r="G58" s="32"/>
      <c r="H58" s="33"/>
      <c r="I58" s="33"/>
      <c r="J58" s="33"/>
      <c r="K58" s="33"/>
      <c r="T58" s="33"/>
      <c r="V58" s="33"/>
      <c r="Z58" s="33"/>
      <c r="AA58" s="36"/>
      <c r="AE58" s="35"/>
      <c r="AL58" s="34"/>
      <c r="AM58" s="30"/>
      <c r="AO58" s="36"/>
      <c r="AX58" s="34"/>
    </row>
    <row r="59" spans="1:52" s="20" customFormat="1" ht="48.75" customHeight="1">
      <c r="A59" s="31"/>
      <c r="B59" s="90"/>
      <c r="C59" s="30"/>
      <c r="D59" s="66"/>
      <c r="E59" s="66"/>
      <c r="F59" s="33"/>
      <c r="G59" s="32"/>
      <c r="H59" s="33"/>
      <c r="I59" s="33"/>
      <c r="J59" s="33"/>
      <c r="K59" s="33"/>
      <c r="T59" s="33"/>
      <c r="V59" s="33"/>
      <c r="Z59" s="33"/>
      <c r="AA59" s="36"/>
      <c r="AE59" s="35"/>
      <c r="AL59" s="34"/>
      <c r="AM59" s="30"/>
      <c r="AO59" s="36"/>
      <c r="AX59" s="34"/>
    </row>
    <row r="60" spans="1:52" s="20" customFormat="1">
      <c r="A60" s="31"/>
      <c r="B60" s="90"/>
      <c r="C60" s="30"/>
      <c r="D60" s="66"/>
      <c r="E60" s="66"/>
      <c r="F60" s="33"/>
      <c r="G60" s="32"/>
      <c r="H60" s="33"/>
      <c r="I60" s="33"/>
      <c r="J60" s="33"/>
      <c r="K60" s="33"/>
      <c r="T60" s="33"/>
      <c r="V60" s="33"/>
      <c r="Z60" s="33"/>
      <c r="AA60" s="36"/>
      <c r="AE60" s="35"/>
      <c r="AL60" s="34"/>
      <c r="AM60" s="30"/>
      <c r="AO60" s="36"/>
      <c r="AX60" s="34"/>
    </row>
    <row r="61" spans="1:52" s="20" customFormat="1">
      <c r="A61" s="31"/>
      <c r="B61" s="90"/>
      <c r="C61" s="30"/>
      <c r="D61" s="66"/>
      <c r="E61" s="66"/>
      <c r="F61" s="33"/>
      <c r="G61" s="32"/>
      <c r="H61" s="33"/>
      <c r="I61" s="33"/>
      <c r="J61" s="33"/>
      <c r="K61" s="33"/>
      <c r="T61" s="33"/>
      <c r="V61" s="33"/>
      <c r="Z61" s="33"/>
      <c r="AA61" s="36"/>
      <c r="AE61" s="35"/>
      <c r="AL61" s="34"/>
      <c r="AM61" s="30"/>
      <c r="AO61" s="36"/>
      <c r="AX61" s="34"/>
    </row>
    <row r="62" spans="1:52">
      <c r="W62" s="5"/>
      <c r="AA62" s="43"/>
      <c r="AE62" s="42"/>
      <c r="AM62" s="37"/>
      <c r="AO62" s="43"/>
      <c r="AW62" s="5"/>
    </row>
    <row r="63" spans="1:52">
      <c r="W63" s="5"/>
      <c r="AA63" s="43"/>
      <c r="AE63" s="42"/>
      <c r="AM63" s="37"/>
      <c r="AO63" s="43"/>
      <c r="AW63" s="5"/>
    </row>
    <row r="64" spans="1:52">
      <c r="W64" s="5"/>
      <c r="AA64" s="43"/>
      <c r="AE64" s="42"/>
      <c r="AM64" s="37"/>
      <c r="AO64" s="43"/>
      <c r="AW64" s="5"/>
    </row>
    <row r="65" spans="23:49">
      <c r="W65" s="5"/>
      <c r="AA65" s="43"/>
      <c r="AE65" s="42"/>
      <c r="AM65" s="37"/>
      <c r="AO65" s="43"/>
      <c r="AW65" s="5"/>
    </row>
    <row r="66" spans="23:49">
      <c r="AA66" s="43"/>
      <c r="AM66" s="43"/>
    </row>
    <row r="67" spans="23:49">
      <c r="AA67" s="43"/>
      <c r="AM67" s="43"/>
    </row>
    <row r="96" spans="11:11">
      <c r="K96" s="44"/>
    </row>
  </sheetData>
  <autoFilter ref="A3:AZ57"/>
  <sortState ref="A37:AZ57">
    <sortCondition ref="F37:F57"/>
  </sortState>
  <mergeCells count="28">
    <mergeCell ref="AQ2:AR2"/>
    <mergeCell ref="AY2:AZ2"/>
    <mergeCell ref="AA2:AB2"/>
    <mergeCell ref="AS2:AT2"/>
    <mergeCell ref="AW2:AX2"/>
    <mergeCell ref="AO2:AP2"/>
    <mergeCell ref="AU2:AV2"/>
    <mergeCell ref="AG2:AH2"/>
    <mergeCell ref="AI2:AJ2"/>
    <mergeCell ref="AC2:AD2"/>
    <mergeCell ref="Y2:Z2"/>
    <mergeCell ref="AE2:AF2"/>
    <mergeCell ref="AK2:AL2"/>
    <mergeCell ref="AM2:AN2"/>
    <mergeCell ref="J2:K2"/>
    <mergeCell ref="M2:N2"/>
    <mergeCell ref="O2:P2"/>
    <mergeCell ref="Q2:R2"/>
    <mergeCell ref="U2:V2"/>
    <mergeCell ref="W2:X2"/>
    <mergeCell ref="S2:T2"/>
    <mergeCell ref="A2:A3"/>
    <mergeCell ref="C2:C3"/>
    <mergeCell ref="D2:D3"/>
    <mergeCell ref="F2:G2"/>
    <mergeCell ref="H2:I2"/>
    <mergeCell ref="E2:E3"/>
    <mergeCell ref="B2:B3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Спартакиада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Горюнова Елена Александровна</dc:creator>
  <cp:lastModifiedBy>Пользователь</cp:lastModifiedBy>
  <dcterms:created xsi:type="dcterms:W3CDTF">2024-02-06T16:21:55Z</dcterms:created>
  <dcterms:modified xsi:type="dcterms:W3CDTF">2025-04-04T09:37:03Z</dcterms:modified>
</cp:coreProperties>
</file>