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245"/>
  </bookViews>
  <sheets>
    <sheet name="Таблица Спартакиада 2024" sheetId="1" r:id="rId1"/>
  </sheets>
  <definedNames>
    <definedName name="_xlnm._FilterDatabase" localSheetId="0" hidden="1">'Таблица Спартакиада 2024'!$A$3:$AX$73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7" i="1"/>
  <c r="E67" s="1"/>
  <c r="AX36"/>
  <c r="AX48"/>
  <c r="AX24"/>
  <c r="AX29"/>
  <c r="AX45" l="1"/>
  <c r="AX46"/>
  <c r="AX47"/>
  <c r="AX50"/>
  <c r="AX49"/>
  <c r="AX51"/>
  <c r="AX53"/>
  <c r="AX52"/>
  <c r="AX54"/>
  <c r="AX56"/>
  <c r="AX57"/>
  <c r="AX58"/>
  <c r="AX23"/>
  <c r="AX55"/>
  <c r="AX59"/>
  <c r="AX60"/>
  <c r="AX61"/>
  <c r="AX62"/>
  <c r="AX63"/>
  <c r="AX64"/>
  <c r="AX65"/>
  <c r="AX66"/>
  <c r="AX68"/>
  <c r="AX69"/>
  <c r="AX70"/>
  <c r="AX71"/>
  <c r="AX72"/>
  <c r="AX73"/>
  <c r="AV73" l="1"/>
  <c r="AV72"/>
  <c r="AV71"/>
  <c r="AV70"/>
  <c r="AV68"/>
  <c r="AV66"/>
  <c r="AV65"/>
  <c r="AV64"/>
  <c r="AV63"/>
  <c r="AV62"/>
  <c r="AV61"/>
  <c r="AV52"/>
  <c r="AV54"/>
  <c r="AV53"/>
  <c r="AV50"/>
  <c r="AV47"/>
  <c r="AV40"/>
  <c r="AV36"/>
  <c r="AV35"/>
  <c r="AV21"/>
  <c r="AV19"/>
  <c r="AV20"/>
  <c r="AV11"/>
  <c r="AR16" l="1"/>
  <c r="AT73" l="1"/>
  <c r="AT72"/>
  <c r="AT71"/>
  <c r="AT70"/>
  <c r="AT69"/>
  <c r="AT68"/>
  <c r="AT66"/>
  <c r="AT65"/>
  <c r="AT64"/>
  <c r="AT60"/>
  <c r="AT63"/>
  <c r="AT61"/>
  <c r="AT59"/>
  <c r="AT40"/>
  <c r="AT39"/>
  <c r="AT38"/>
  <c r="AT37"/>
  <c r="AT33"/>
  <c r="AT35"/>
  <c r="AT32"/>
  <c r="AT20"/>
  <c r="AT19"/>
  <c r="AT18"/>
  <c r="AT15"/>
  <c r="AR73" l="1"/>
  <c r="AR72"/>
  <c r="AR71"/>
  <c r="AR70"/>
  <c r="AR68"/>
  <c r="AR66"/>
  <c r="AR65"/>
  <c r="AR62"/>
  <c r="AR63"/>
  <c r="AR61"/>
  <c r="AR58"/>
  <c r="AR52"/>
  <c r="AR54"/>
  <c r="AR53"/>
  <c r="AR49"/>
  <c r="AR50"/>
  <c r="AR40"/>
  <c r="AR36"/>
  <c r="AR35"/>
  <c r="AR21"/>
  <c r="AP69"/>
  <c r="AN69"/>
  <c r="AL69"/>
  <c r="AJ69"/>
  <c r="AH69"/>
  <c r="AF69"/>
  <c r="AD69"/>
  <c r="AB69"/>
  <c r="Z69"/>
  <c r="X69"/>
  <c r="V69"/>
  <c r="T69"/>
  <c r="R69"/>
  <c r="P69"/>
  <c r="N69"/>
  <c r="L69"/>
  <c r="AT55"/>
  <c r="AP55"/>
  <c r="AN55"/>
  <c r="AL55"/>
  <c r="AJ55"/>
  <c r="AH55"/>
  <c r="AF55"/>
  <c r="AD55"/>
  <c r="AB55"/>
  <c r="Z55"/>
  <c r="X55"/>
  <c r="V55"/>
  <c r="T55"/>
  <c r="R55"/>
  <c r="P55"/>
  <c r="N55"/>
  <c r="L55"/>
  <c r="AP64"/>
  <c r="AN64"/>
  <c r="AL64"/>
  <c r="AJ64"/>
  <c r="AH64"/>
  <c r="AF64"/>
  <c r="AD64"/>
  <c r="AB64"/>
  <c r="Z64"/>
  <c r="X64"/>
  <c r="V64"/>
  <c r="T64"/>
  <c r="R64"/>
  <c r="P64"/>
  <c r="N64"/>
  <c r="L64"/>
  <c r="AX39"/>
  <c r="AV39"/>
  <c r="AP39"/>
  <c r="AN39"/>
  <c r="AL39"/>
  <c r="AJ39"/>
  <c r="AH39"/>
  <c r="AF39"/>
  <c r="AD39"/>
  <c r="AB39"/>
  <c r="Z39"/>
  <c r="X39"/>
  <c r="V39"/>
  <c r="T39"/>
  <c r="R39"/>
  <c r="P39"/>
  <c r="N39"/>
  <c r="L39"/>
  <c r="AD38"/>
  <c r="AX38"/>
  <c r="AP38"/>
  <c r="AN38"/>
  <c r="AL38"/>
  <c r="AJ38"/>
  <c r="AH38"/>
  <c r="AF38"/>
  <c r="AB38"/>
  <c r="Z38"/>
  <c r="X38"/>
  <c r="V38"/>
  <c r="T38"/>
  <c r="R38"/>
  <c r="P38"/>
  <c r="N38"/>
  <c r="L38"/>
  <c r="AP60"/>
  <c r="AN60"/>
  <c r="AL60"/>
  <c r="AJ60"/>
  <c r="AH60"/>
  <c r="AF60"/>
  <c r="AD60"/>
  <c r="AB60"/>
  <c r="Z60"/>
  <c r="X60"/>
  <c r="V60"/>
  <c r="T60"/>
  <c r="R60"/>
  <c r="P60"/>
  <c r="N60"/>
  <c r="L60"/>
  <c r="AR42"/>
  <c r="G69" l="1"/>
  <c r="E69" s="1"/>
  <c r="G55"/>
  <c r="E55" s="1"/>
  <c r="G64"/>
  <c r="E64" s="1"/>
  <c r="G39"/>
  <c r="E39" s="1"/>
  <c r="G38"/>
  <c r="E38" s="1"/>
  <c r="G60"/>
  <c r="E60" s="1"/>
  <c r="AR13"/>
  <c r="AB59"/>
  <c r="AP59"/>
  <c r="AN59"/>
  <c r="AL59"/>
  <c r="AJ59"/>
  <c r="AH59"/>
  <c r="AF59"/>
  <c r="AD59"/>
  <c r="Z59"/>
  <c r="X59"/>
  <c r="V59"/>
  <c r="T59"/>
  <c r="R59"/>
  <c r="P59"/>
  <c r="N59"/>
  <c r="L59"/>
  <c r="AR15"/>
  <c r="AR7"/>
  <c r="AR5"/>
  <c r="G59" l="1"/>
  <c r="E59" s="1"/>
  <c r="AP18"/>
  <c r="AP19"/>
  <c r="AP53"/>
  <c r="AP44"/>
  <c r="AP45"/>
  <c r="AJ29" l="1"/>
  <c r="AD68" l="1"/>
  <c r="AP73"/>
  <c r="AN73"/>
  <c r="AL73"/>
  <c r="AJ73"/>
  <c r="AH73"/>
  <c r="AF73"/>
  <c r="AB73"/>
  <c r="Z73"/>
  <c r="X73"/>
  <c r="V73"/>
  <c r="T73"/>
  <c r="R73"/>
  <c r="P73"/>
  <c r="N73"/>
  <c r="L73"/>
  <c r="G73" l="1"/>
  <c r="E73" s="1"/>
  <c r="AD34"/>
  <c r="AP68" l="1"/>
  <c r="AF68"/>
  <c r="AN68"/>
  <c r="AL68"/>
  <c r="AJ68"/>
  <c r="AB68"/>
  <c r="Z68"/>
  <c r="X68"/>
  <c r="V68"/>
  <c r="T68"/>
  <c r="R68"/>
  <c r="P68"/>
  <c r="N68"/>
  <c r="L68"/>
  <c r="AD53"/>
  <c r="AX40"/>
  <c r="AP40"/>
  <c r="AF40"/>
  <c r="AN40"/>
  <c r="AH40"/>
  <c r="AL40"/>
  <c r="AJ40"/>
  <c r="AB40"/>
  <c r="Z40"/>
  <c r="X40"/>
  <c r="V40"/>
  <c r="T40"/>
  <c r="R40"/>
  <c r="P40"/>
  <c r="N40"/>
  <c r="L40"/>
  <c r="G40" l="1"/>
  <c r="E40" s="1"/>
  <c r="G68"/>
  <c r="E68" l="1"/>
  <c r="AD6"/>
  <c r="AP72" l="1"/>
  <c r="AF72"/>
  <c r="AN72"/>
  <c r="AH72"/>
  <c r="AL72"/>
  <c r="AJ72"/>
  <c r="AD72"/>
  <c r="Z72"/>
  <c r="X72"/>
  <c r="V72"/>
  <c r="T72"/>
  <c r="R72"/>
  <c r="P72"/>
  <c r="N72"/>
  <c r="L72"/>
  <c r="AP63"/>
  <c r="AN63"/>
  <c r="AH63"/>
  <c r="AL63"/>
  <c r="AJ63"/>
  <c r="AD63"/>
  <c r="Z63"/>
  <c r="X63"/>
  <c r="V63"/>
  <c r="T63"/>
  <c r="R63"/>
  <c r="P63"/>
  <c r="N63"/>
  <c r="L63"/>
  <c r="AP71"/>
  <c r="AF71"/>
  <c r="AN71"/>
  <c r="AH71"/>
  <c r="AL71"/>
  <c r="AJ71"/>
  <c r="AD71"/>
  <c r="Z71"/>
  <c r="X71"/>
  <c r="V71"/>
  <c r="T71"/>
  <c r="R71"/>
  <c r="P71"/>
  <c r="N71"/>
  <c r="L71"/>
  <c r="AP70"/>
  <c r="AF70"/>
  <c r="AN70"/>
  <c r="AH70"/>
  <c r="AL70"/>
  <c r="AJ70"/>
  <c r="AD70"/>
  <c r="Z70"/>
  <c r="X70"/>
  <c r="V70"/>
  <c r="T70"/>
  <c r="R70"/>
  <c r="P70"/>
  <c r="N70"/>
  <c r="L70"/>
  <c r="AP56"/>
  <c r="AT56"/>
  <c r="AN56"/>
  <c r="AH56"/>
  <c r="AL56"/>
  <c r="AJ56"/>
  <c r="AD56"/>
  <c r="Z56"/>
  <c r="X56"/>
  <c r="V56"/>
  <c r="T56"/>
  <c r="R56"/>
  <c r="P56"/>
  <c r="N56"/>
  <c r="L56"/>
  <c r="G63" l="1"/>
  <c r="E63" s="1"/>
  <c r="G72"/>
  <c r="E72" s="1"/>
  <c r="G70"/>
  <c r="E70" s="1"/>
  <c r="G71"/>
  <c r="E71" s="1"/>
  <c r="G56"/>
  <c r="E56" s="1"/>
  <c r="V31" l="1"/>
  <c r="V29"/>
  <c r="T45" l="1"/>
  <c r="V36"/>
  <c r="T57" l="1"/>
  <c r="T62"/>
  <c r="T49"/>
  <c r="T66"/>
  <c r="T65"/>
  <c r="T37"/>
  <c r="T18"/>
  <c r="T16"/>
  <c r="T21"/>
  <c r="T53"/>
  <c r="N66" l="1"/>
  <c r="N65"/>
  <c r="N37"/>
  <c r="AP34"/>
  <c r="AF34"/>
  <c r="AT34"/>
  <c r="AN34"/>
  <c r="Z34"/>
  <c r="AH34"/>
  <c r="AL34"/>
  <c r="AJ34"/>
  <c r="X34"/>
  <c r="AB34"/>
  <c r="T34"/>
  <c r="V34"/>
  <c r="R34"/>
  <c r="P34"/>
  <c r="N34"/>
  <c r="L34"/>
  <c r="G34" l="1"/>
  <c r="E34" s="1"/>
  <c r="AP65"/>
  <c r="AF65"/>
  <c r="AN65"/>
  <c r="Z65"/>
  <c r="AH65"/>
  <c r="AL65"/>
  <c r="AJ65"/>
  <c r="AD65"/>
  <c r="X65"/>
  <c r="AB65"/>
  <c r="V65"/>
  <c r="P65"/>
  <c r="L65"/>
  <c r="AP57"/>
  <c r="AT57"/>
  <c r="AN57"/>
  <c r="Z57"/>
  <c r="AH57"/>
  <c r="AL57"/>
  <c r="AJ57"/>
  <c r="AD57"/>
  <c r="X57"/>
  <c r="V57"/>
  <c r="R57"/>
  <c r="P57"/>
  <c r="N57"/>
  <c r="L57"/>
  <c r="G57" l="1"/>
  <c r="E57" s="1"/>
  <c r="G65"/>
  <c r="E65" s="1"/>
  <c r="P44"/>
  <c r="L20" l="1"/>
  <c r="AP58"/>
  <c r="AF58"/>
  <c r="AT58"/>
  <c r="AN58"/>
  <c r="AV58"/>
  <c r="Z58"/>
  <c r="AH58"/>
  <c r="AL58"/>
  <c r="AJ58"/>
  <c r="AD58"/>
  <c r="X58"/>
  <c r="AB58"/>
  <c r="T58"/>
  <c r="V58"/>
  <c r="R58"/>
  <c r="P58"/>
  <c r="N58"/>
  <c r="L58"/>
  <c r="G58" l="1"/>
  <c r="E58" l="1"/>
  <c r="N53" l="1"/>
  <c r="L53" l="1"/>
  <c r="G53" s="1"/>
  <c r="E53" s="1"/>
  <c r="AP61" l="1"/>
  <c r="AF61"/>
  <c r="AN61"/>
  <c r="Z61"/>
  <c r="AH61"/>
  <c r="AL61"/>
  <c r="AJ61"/>
  <c r="X61"/>
  <c r="AB61"/>
  <c r="T61"/>
  <c r="V61"/>
  <c r="R61"/>
  <c r="P61"/>
  <c r="N61"/>
  <c r="L61"/>
  <c r="AP49"/>
  <c r="AT49"/>
  <c r="AN49"/>
  <c r="Z49"/>
  <c r="AH49"/>
  <c r="AL49"/>
  <c r="AJ49"/>
  <c r="AD49"/>
  <c r="X49"/>
  <c r="AB49"/>
  <c r="V49"/>
  <c r="R49"/>
  <c r="P49"/>
  <c r="N49"/>
  <c r="L49"/>
  <c r="AP54"/>
  <c r="AF54"/>
  <c r="AT54"/>
  <c r="AN54"/>
  <c r="Z54"/>
  <c r="AH54"/>
  <c r="AL54"/>
  <c r="AJ54"/>
  <c r="AD54"/>
  <c r="X54"/>
  <c r="AB54"/>
  <c r="T54"/>
  <c r="V54"/>
  <c r="R54"/>
  <c r="P54"/>
  <c r="N54"/>
  <c r="L54"/>
  <c r="AP66"/>
  <c r="AF66"/>
  <c r="AN66"/>
  <c r="Z66"/>
  <c r="AH66"/>
  <c r="AL66"/>
  <c r="AJ66"/>
  <c r="AD66"/>
  <c r="X66"/>
  <c r="AB66"/>
  <c r="V66"/>
  <c r="P66"/>
  <c r="L66"/>
  <c r="AP62"/>
  <c r="AF62"/>
  <c r="AT62"/>
  <c r="AN62"/>
  <c r="Z62"/>
  <c r="AH62"/>
  <c r="AL62"/>
  <c r="AJ62"/>
  <c r="AD62"/>
  <c r="X62"/>
  <c r="AB62"/>
  <c r="V62"/>
  <c r="R62"/>
  <c r="P62"/>
  <c r="N62"/>
  <c r="L62"/>
  <c r="AP48"/>
  <c r="AF48"/>
  <c r="AT48"/>
  <c r="AN48"/>
  <c r="Z48"/>
  <c r="AH48"/>
  <c r="AL48"/>
  <c r="AJ48"/>
  <c r="AD48"/>
  <c r="X48"/>
  <c r="AB48"/>
  <c r="T48"/>
  <c r="V48"/>
  <c r="R48"/>
  <c r="P48"/>
  <c r="N48"/>
  <c r="L48"/>
  <c r="AP52"/>
  <c r="AT52"/>
  <c r="AN52"/>
  <c r="Z52"/>
  <c r="AH52"/>
  <c r="AL52"/>
  <c r="AJ52"/>
  <c r="AD52"/>
  <c r="X52"/>
  <c r="T52"/>
  <c r="P52"/>
  <c r="N52"/>
  <c r="AP51"/>
  <c r="AF51"/>
  <c r="AT51"/>
  <c r="AN51"/>
  <c r="Z51"/>
  <c r="AJ51"/>
  <c r="AD51"/>
  <c r="X51"/>
  <c r="T51"/>
  <c r="P51"/>
  <c r="N51"/>
  <c r="L51"/>
  <c r="AP50"/>
  <c r="AT50"/>
  <c r="AN50"/>
  <c r="Z50"/>
  <c r="AH50"/>
  <c r="AL50"/>
  <c r="AJ50"/>
  <c r="AD50"/>
  <c r="X50"/>
  <c r="T50"/>
  <c r="V50"/>
  <c r="R50"/>
  <c r="P50"/>
  <c r="N50"/>
  <c r="L50"/>
  <c r="AP43"/>
  <c r="AT43"/>
  <c r="AN43"/>
  <c r="AV43"/>
  <c r="AR43"/>
  <c r="Z43"/>
  <c r="AH43"/>
  <c r="AL43"/>
  <c r="AJ43"/>
  <c r="AD43"/>
  <c r="X43"/>
  <c r="T43"/>
  <c r="V43"/>
  <c r="R43"/>
  <c r="P43"/>
  <c r="N43"/>
  <c r="L43"/>
  <c r="AP47"/>
  <c r="AF47"/>
  <c r="AT47"/>
  <c r="AN47"/>
  <c r="Z47"/>
  <c r="AH47"/>
  <c r="AL47"/>
  <c r="AJ47"/>
  <c r="AD47"/>
  <c r="X47"/>
  <c r="T47"/>
  <c r="V47"/>
  <c r="R47"/>
  <c r="P47"/>
  <c r="N47"/>
  <c r="L47"/>
  <c r="AR45"/>
  <c r="AH45"/>
  <c r="AJ45"/>
  <c r="AD45"/>
  <c r="AB45"/>
  <c r="R45"/>
  <c r="P45"/>
  <c r="N45"/>
  <c r="L45"/>
  <c r="AP42"/>
  <c r="AT42"/>
  <c r="AN42"/>
  <c r="Z42"/>
  <c r="AH42"/>
  <c r="AL42"/>
  <c r="AJ42"/>
  <c r="AD42"/>
  <c r="X42"/>
  <c r="T42"/>
  <c r="V42"/>
  <c r="R42"/>
  <c r="P42"/>
  <c r="N42"/>
  <c r="L42"/>
  <c r="AP46"/>
  <c r="AF46"/>
  <c r="AT46"/>
  <c r="AN46"/>
  <c r="Z46"/>
  <c r="AH46"/>
  <c r="AL46"/>
  <c r="AJ46"/>
  <c r="AD46"/>
  <c r="X46"/>
  <c r="T46"/>
  <c r="V46"/>
  <c r="P46"/>
  <c r="N46"/>
  <c r="L46"/>
  <c r="AR44"/>
  <c r="AH44"/>
  <c r="AJ44"/>
  <c r="AD44"/>
  <c r="AB44"/>
  <c r="T44"/>
  <c r="R44"/>
  <c r="N44"/>
  <c r="L44"/>
  <c r="AP36"/>
  <c r="AF36"/>
  <c r="AT36"/>
  <c r="AN36"/>
  <c r="Z36"/>
  <c r="AH36"/>
  <c r="AL36"/>
  <c r="AJ36"/>
  <c r="AD36"/>
  <c r="X36"/>
  <c r="AB36"/>
  <c r="T36"/>
  <c r="R36"/>
  <c r="P36"/>
  <c r="N36"/>
  <c r="L36"/>
  <c r="AX37"/>
  <c r="AP37"/>
  <c r="AF37"/>
  <c r="AN37"/>
  <c r="Z37"/>
  <c r="AH37"/>
  <c r="AL37"/>
  <c r="AJ37"/>
  <c r="AD37"/>
  <c r="X37"/>
  <c r="V37"/>
  <c r="R37"/>
  <c r="P37"/>
  <c r="L37"/>
  <c r="AX33"/>
  <c r="AP33"/>
  <c r="AF33"/>
  <c r="AN33"/>
  <c r="AV33"/>
  <c r="AH33"/>
  <c r="AL33"/>
  <c r="AJ33"/>
  <c r="X33"/>
  <c r="T33"/>
  <c r="V33"/>
  <c r="R33"/>
  <c r="P33"/>
  <c r="N33"/>
  <c r="L33"/>
  <c r="AP31"/>
  <c r="AT31"/>
  <c r="AN31"/>
  <c r="Z31"/>
  <c r="AL31"/>
  <c r="AJ31"/>
  <c r="AD31"/>
  <c r="X31"/>
  <c r="T31"/>
  <c r="R31"/>
  <c r="P31"/>
  <c r="N31"/>
  <c r="L31"/>
  <c r="AX28"/>
  <c r="AP28"/>
  <c r="AF28"/>
  <c r="AT28"/>
  <c r="AN28"/>
  <c r="AR28"/>
  <c r="Z28"/>
  <c r="AH28"/>
  <c r="AL28"/>
  <c r="AJ28"/>
  <c r="AD28"/>
  <c r="X28"/>
  <c r="AB28"/>
  <c r="T28"/>
  <c r="V28"/>
  <c r="R28"/>
  <c r="P28"/>
  <c r="N28"/>
  <c r="L28"/>
  <c r="AX32"/>
  <c r="AP32"/>
  <c r="AN32"/>
  <c r="Z32"/>
  <c r="AH32"/>
  <c r="AL32"/>
  <c r="AJ32"/>
  <c r="AD32"/>
  <c r="X32"/>
  <c r="T32"/>
  <c r="P32"/>
  <c r="N32"/>
  <c r="AX30"/>
  <c r="AP30"/>
  <c r="AF30"/>
  <c r="AT30"/>
  <c r="AN30"/>
  <c r="AV30"/>
  <c r="AR30"/>
  <c r="Z30"/>
  <c r="AH30"/>
  <c r="AL30"/>
  <c r="AJ30"/>
  <c r="AD30"/>
  <c r="X30"/>
  <c r="AB30"/>
  <c r="T30"/>
  <c r="V30"/>
  <c r="R30"/>
  <c r="P30"/>
  <c r="N30"/>
  <c r="L30"/>
  <c r="AX35"/>
  <c r="AP35"/>
  <c r="AF35"/>
  <c r="AN35"/>
  <c r="AH35"/>
  <c r="AD35"/>
  <c r="X35"/>
  <c r="AB35"/>
  <c r="T35"/>
  <c r="V35"/>
  <c r="R35"/>
  <c r="P35"/>
  <c r="N35"/>
  <c r="L35"/>
  <c r="AP25"/>
  <c r="AF25"/>
  <c r="AT25"/>
  <c r="AN25"/>
  <c r="AV25"/>
  <c r="AR25"/>
  <c r="Z25"/>
  <c r="AH25"/>
  <c r="AL25"/>
  <c r="AJ25"/>
  <c r="AD25"/>
  <c r="X25"/>
  <c r="AB25"/>
  <c r="T25"/>
  <c r="V25"/>
  <c r="R25"/>
  <c r="P25"/>
  <c r="N25"/>
  <c r="L25"/>
  <c r="AP24"/>
  <c r="AT24"/>
  <c r="AN24"/>
  <c r="AR24"/>
  <c r="Z24"/>
  <c r="AH24"/>
  <c r="AL24"/>
  <c r="AJ24"/>
  <c r="X24"/>
  <c r="T24"/>
  <c r="V24"/>
  <c r="R24"/>
  <c r="P24"/>
  <c r="N24"/>
  <c r="L24"/>
  <c r="AX27"/>
  <c r="AP27"/>
  <c r="AF27"/>
  <c r="AT27"/>
  <c r="AN27"/>
  <c r="AV27"/>
  <c r="AR27"/>
  <c r="Z27"/>
  <c r="AH27"/>
  <c r="AL27"/>
  <c r="AJ27"/>
  <c r="AD27"/>
  <c r="X27"/>
  <c r="AB27"/>
  <c r="T27"/>
  <c r="V27"/>
  <c r="R27"/>
  <c r="P27"/>
  <c r="N27"/>
  <c r="L27"/>
  <c r="AP23"/>
  <c r="AT23"/>
  <c r="AN23"/>
  <c r="AV23"/>
  <c r="AR23"/>
  <c r="Z23"/>
  <c r="AL23"/>
  <c r="AJ23"/>
  <c r="AD23"/>
  <c r="X23"/>
  <c r="T23"/>
  <c r="V23"/>
  <c r="R23"/>
  <c r="P23"/>
  <c r="N23"/>
  <c r="L23"/>
  <c r="AP29"/>
  <c r="AT29"/>
  <c r="AN29"/>
  <c r="Z29"/>
  <c r="AH29"/>
  <c r="AL29"/>
  <c r="AD29"/>
  <c r="X29"/>
  <c r="T29"/>
  <c r="R29"/>
  <c r="P29"/>
  <c r="N29"/>
  <c r="L29"/>
  <c r="AP26"/>
  <c r="AF26"/>
  <c r="AT26"/>
  <c r="AN26"/>
  <c r="AV26"/>
  <c r="AR26"/>
  <c r="Z26"/>
  <c r="AH26"/>
  <c r="AL26"/>
  <c r="AJ26"/>
  <c r="AD26"/>
  <c r="X26"/>
  <c r="AB26"/>
  <c r="T26"/>
  <c r="V26"/>
  <c r="R26"/>
  <c r="P26"/>
  <c r="N26"/>
  <c r="L26"/>
  <c r="AX15"/>
  <c r="AP15"/>
  <c r="AF15"/>
  <c r="AN15"/>
  <c r="AV15"/>
  <c r="Z15"/>
  <c r="AH15"/>
  <c r="AL15"/>
  <c r="AJ15"/>
  <c r="AD15"/>
  <c r="X15"/>
  <c r="AB15"/>
  <c r="T15"/>
  <c r="V15"/>
  <c r="R15"/>
  <c r="P15"/>
  <c r="N15"/>
  <c r="L15"/>
  <c r="AX13"/>
  <c r="AP13"/>
  <c r="AF13"/>
  <c r="AT13"/>
  <c r="AN13"/>
  <c r="AH13"/>
  <c r="AD13"/>
  <c r="X13"/>
  <c r="AB13"/>
  <c r="T13"/>
  <c r="V13"/>
  <c r="R13"/>
  <c r="P13"/>
  <c r="N13"/>
  <c r="L13"/>
  <c r="AX18"/>
  <c r="AF18"/>
  <c r="AN18"/>
  <c r="Z18"/>
  <c r="AH18"/>
  <c r="AL18"/>
  <c r="AJ18"/>
  <c r="AD18"/>
  <c r="X18"/>
  <c r="V18"/>
  <c r="R18"/>
  <c r="P18"/>
  <c r="N18"/>
  <c r="L18"/>
  <c r="AX21"/>
  <c r="AP21"/>
  <c r="AF21"/>
  <c r="AT21"/>
  <c r="AN21"/>
  <c r="Z21"/>
  <c r="AH21"/>
  <c r="AL21"/>
  <c r="AJ21"/>
  <c r="AD21"/>
  <c r="X21"/>
  <c r="V21"/>
  <c r="R21"/>
  <c r="P21"/>
  <c r="N21"/>
  <c r="L21"/>
  <c r="AX20"/>
  <c r="AP20"/>
  <c r="AF20"/>
  <c r="AN20"/>
  <c r="Z20"/>
  <c r="AH20"/>
  <c r="AL20"/>
  <c r="AJ20"/>
  <c r="AD20"/>
  <c r="X20"/>
  <c r="AB20"/>
  <c r="T20"/>
  <c r="V20"/>
  <c r="R20"/>
  <c r="P20"/>
  <c r="N20"/>
  <c r="AP16"/>
  <c r="AT16"/>
  <c r="AN16"/>
  <c r="Z16"/>
  <c r="AH16"/>
  <c r="AL16"/>
  <c r="AJ16"/>
  <c r="X16"/>
  <c r="AB16"/>
  <c r="V16"/>
  <c r="R16"/>
  <c r="P16"/>
  <c r="N16"/>
  <c r="L16"/>
  <c r="AP11"/>
  <c r="AF11"/>
  <c r="AT11"/>
  <c r="AN11"/>
  <c r="Z11"/>
  <c r="AH11"/>
  <c r="AL11"/>
  <c r="AJ11"/>
  <c r="X11"/>
  <c r="AB11"/>
  <c r="T11"/>
  <c r="V11"/>
  <c r="R11"/>
  <c r="P11"/>
  <c r="N11"/>
  <c r="AX17"/>
  <c r="AP17"/>
  <c r="AT17"/>
  <c r="AN17"/>
  <c r="Z17"/>
  <c r="AH17"/>
  <c r="AJ17"/>
  <c r="AD17"/>
  <c r="X17"/>
  <c r="T17"/>
  <c r="P17"/>
  <c r="N17"/>
  <c r="AF19"/>
  <c r="AN19"/>
  <c r="Z19"/>
  <c r="AH19"/>
  <c r="AL19"/>
  <c r="AJ19"/>
  <c r="AD19"/>
  <c r="X19"/>
  <c r="AB19"/>
  <c r="T19"/>
  <c r="V19"/>
  <c r="R19"/>
  <c r="P19"/>
  <c r="N19"/>
  <c r="AP14"/>
  <c r="AF14"/>
  <c r="AT14"/>
  <c r="AN14"/>
  <c r="AV14"/>
  <c r="Z14"/>
  <c r="AH14"/>
  <c r="AL14"/>
  <c r="AJ14"/>
  <c r="AD14"/>
  <c r="X14"/>
  <c r="T14"/>
  <c r="V14"/>
  <c r="R14"/>
  <c r="P14"/>
  <c r="N14"/>
  <c r="L14"/>
  <c r="AX7"/>
  <c r="AP7"/>
  <c r="AF7"/>
  <c r="AT7"/>
  <c r="AN7"/>
  <c r="AV7"/>
  <c r="Z7"/>
  <c r="AH7"/>
  <c r="AL7"/>
  <c r="AJ7"/>
  <c r="AD7"/>
  <c r="X7"/>
  <c r="AB7"/>
  <c r="T7"/>
  <c r="V7"/>
  <c r="R7"/>
  <c r="P7"/>
  <c r="N7"/>
  <c r="L7"/>
  <c r="AP12"/>
  <c r="AF12"/>
  <c r="AT12"/>
  <c r="AN12"/>
  <c r="Z12"/>
  <c r="AH12"/>
  <c r="AL12"/>
  <c r="AJ12"/>
  <c r="AD12"/>
  <c r="X12"/>
  <c r="T12"/>
  <c r="V12"/>
  <c r="R12"/>
  <c r="P12"/>
  <c r="N12"/>
  <c r="L12"/>
  <c r="AP10"/>
  <c r="AT10"/>
  <c r="AN10"/>
  <c r="AV10"/>
  <c r="AR10"/>
  <c r="Z10"/>
  <c r="AH10"/>
  <c r="AL10"/>
  <c r="AJ10"/>
  <c r="AD10"/>
  <c r="X10"/>
  <c r="AB10"/>
  <c r="T10"/>
  <c r="V10"/>
  <c r="R10"/>
  <c r="P10"/>
  <c r="N10"/>
  <c r="L10"/>
  <c r="AX8"/>
  <c r="AP8"/>
  <c r="AF8"/>
  <c r="AT8"/>
  <c r="AN8"/>
  <c r="Z8"/>
  <c r="AH8"/>
  <c r="AL8"/>
  <c r="AJ8"/>
  <c r="AD8"/>
  <c r="X8"/>
  <c r="T8"/>
  <c r="V8"/>
  <c r="R8"/>
  <c r="P8"/>
  <c r="N8"/>
  <c r="L8"/>
  <c r="AX6"/>
  <c r="AP6"/>
  <c r="AF6"/>
  <c r="AT6"/>
  <c r="AN6"/>
  <c r="AV6"/>
  <c r="AR6"/>
  <c r="Z6"/>
  <c r="AH6"/>
  <c r="AL6"/>
  <c r="AJ6"/>
  <c r="X6"/>
  <c r="AB6"/>
  <c r="T6"/>
  <c r="V6"/>
  <c r="R6"/>
  <c r="P6"/>
  <c r="N6"/>
  <c r="L6"/>
  <c r="AP9"/>
  <c r="AF9"/>
  <c r="AT9"/>
  <c r="AN9"/>
  <c r="AR9"/>
  <c r="Z9"/>
  <c r="AH9"/>
  <c r="AL9"/>
  <c r="AJ9"/>
  <c r="AD9"/>
  <c r="X9"/>
  <c r="AB9"/>
  <c r="T9"/>
  <c r="V9"/>
  <c r="R9"/>
  <c r="P9"/>
  <c r="N9"/>
  <c r="L9"/>
  <c r="AX5"/>
  <c r="AP5"/>
  <c r="AF5"/>
  <c r="AT5"/>
  <c r="AN5"/>
  <c r="Z5"/>
  <c r="AH5"/>
  <c r="AL5"/>
  <c r="AJ5"/>
  <c r="X5"/>
  <c r="T5"/>
  <c r="V5"/>
  <c r="R5"/>
  <c r="P5"/>
  <c r="N5"/>
  <c r="L5"/>
  <c r="G61" l="1"/>
  <c r="G32"/>
  <c r="G24"/>
  <c r="G35"/>
  <c r="G51"/>
  <c r="E51" s="1"/>
  <c r="G37"/>
  <c r="G36"/>
  <c r="G16"/>
  <c r="G21"/>
  <c r="G13"/>
  <c r="G48"/>
  <c r="G66"/>
  <c r="G49"/>
  <c r="G20"/>
  <c r="G15"/>
  <c r="G31"/>
  <c r="G33"/>
  <c r="G18"/>
  <c r="G62"/>
  <c r="E62" s="1"/>
  <c r="G54"/>
  <c r="F67" s="1"/>
  <c r="G5"/>
  <c r="G11"/>
  <c r="G46"/>
  <c r="E46" s="1"/>
  <c r="G45"/>
  <c r="E45" s="1"/>
  <c r="G42"/>
  <c r="E42" s="1"/>
  <c r="G50"/>
  <c r="E50" s="1"/>
  <c r="G52"/>
  <c r="G47"/>
  <c r="E47" s="1"/>
  <c r="G23"/>
  <c r="E23" s="1"/>
  <c r="G28"/>
  <c r="G29"/>
  <c r="G25"/>
  <c r="E25" s="1"/>
  <c r="G26"/>
  <c r="E26" s="1"/>
  <c r="G30"/>
  <c r="E30" s="1"/>
  <c r="G10"/>
  <c r="E10" s="1"/>
  <c r="G7"/>
  <c r="E7" s="1"/>
  <c r="G17"/>
  <c r="E17" s="1"/>
  <c r="G9"/>
  <c r="G12"/>
  <c r="E12" s="1"/>
  <c r="G19"/>
  <c r="E19" s="1"/>
  <c r="G14"/>
  <c r="E14" s="1"/>
  <c r="G43"/>
  <c r="G6"/>
  <c r="E6" s="1"/>
  <c r="G27"/>
  <c r="G8"/>
  <c r="E8" s="1"/>
  <c r="E32" l="1"/>
  <c r="E31"/>
  <c r="E33"/>
  <c r="E29"/>
  <c r="E24"/>
  <c r="E43"/>
  <c r="E61"/>
  <c r="E5"/>
  <c r="E9"/>
  <c r="E54"/>
  <c r="D67" s="1"/>
  <c r="E66"/>
  <c r="E49"/>
  <c r="E48"/>
  <c r="E35"/>
  <c r="E37"/>
  <c r="E28"/>
  <c r="E36"/>
  <c r="E16"/>
  <c r="E20"/>
  <c r="E11"/>
  <c r="E13"/>
  <c r="E18"/>
  <c r="E15"/>
  <c r="E21"/>
  <c r="E52"/>
  <c r="E27"/>
  <c r="D38" l="1"/>
  <c r="D39"/>
  <c r="D27"/>
  <c r="D29"/>
  <c r="D26"/>
  <c r="D35"/>
  <c r="D28"/>
  <c r="D36"/>
  <c r="D31"/>
  <c r="D34"/>
  <c r="D40"/>
  <c r="D37"/>
  <c r="D30"/>
  <c r="D33"/>
  <c r="D32"/>
  <c r="D24"/>
  <c r="D25"/>
  <c r="G44"/>
  <c r="F69" s="1"/>
  <c r="F64" l="1"/>
  <c r="F55"/>
  <c r="F38"/>
  <c r="F39"/>
  <c r="F59"/>
  <c r="F60"/>
  <c r="F58"/>
  <c r="F73"/>
  <c r="F43"/>
  <c r="F62"/>
  <c r="F54"/>
  <c r="F47"/>
  <c r="F72"/>
  <c r="F42"/>
  <c r="F45"/>
  <c r="F49"/>
  <c r="F56"/>
  <c r="F48"/>
  <c r="F52"/>
  <c r="F63"/>
  <c r="F68"/>
  <c r="F70"/>
  <c r="F61"/>
  <c r="F65"/>
  <c r="F46"/>
  <c r="F44"/>
  <c r="F71"/>
  <c r="F50"/>
  <c r="F53"/>
  <c r="F51"/>
  <c r="F57"/>
  <c r="F66"/>
  <c r="F40"/>
  <c r="F34"/>
  <c r="F25"/>
  <c r="F14"/>
  <c r="F30"/>
  <c r="F7"/>
  <c r="F13"/>
  <c r="F27"/>
  <c r="E44"/>
  <c r="D69" s="1"/>
  <c r="F16"/>
  <c r="F11"/>
  <c r="F32"/>
  <c r="F6"/>
  <c r="F24"/>
  <c r="F15"/>
  <c r="F35"/>
  <c r="F20"/>
  <c r="F33"/>
  <c r="F28"/>
  <c r="F19"/>
  <c r="F10"/>
  <c r="F31"/>
  <c r="F21"/>
  <c r="F12"/>
  <c r="F29"/>
  <c r="F8"/>
  <c r="F37"/>
  <c r="F5"/>
  <c r="F26"/>
  <c r="F9"/>
  <c r="F23"/>
  <c r="F18"/>
  <c r="F17"/>
  <c r="F36"/>
  <c r="D64" l="1"/>
  <c r="D55"/>
  <c r="D59"/>
  <c r="D60"/>
  <c r="D44"/>
  <c r="D42"/>
  <c r="D46"/>
  <c r="D50"/>
  <c r="D51"/>
  <c r="D47"/>
  <c r="D63"/>
  <c r="D65"/>
  <c r="D68"/>
  <c r="D70"/>
  <c r="D72"/>
  <c r="D48"/>
  <c r="D56"/>
  <c r="D66"/>
  <c r="D54"/>
  <c r="D52"/>
  <c r="D61"/>
  <c r="D73"/>
  <c r="D57"/>
  <c r="D62"/>
  <c r="D58"/>
  <c r="D71"/>
  <c r="D49"/>
  <c r="D53"/>
  <c r="D45"/>
  <c r="D23"/>
  <c r="D43"/>
  <c r="D8"/>
  <c r="D20"/>
  <c r="D13"/>
  <c r="D6"/>
  <c r="D19"/>
  <c r="D12"/>
  <c r="D17"/>
  <c r="D14"/>
  <c r="D21"/>
  <c r="D18"/>
  <c r="D11"/>
  <c r="D9"/>
  <c r="D10"/>
  <c r="D7"/>
  <c r="D16"/>
  <c r="D5"/>
  <c r="D15"/>
  <c r="H23" l="1"/>
  <c r="H24" s="1"/>
  <c r="H25" s="1"/>
  <c r="I23"/>
  <c r="I24" s="1"/>
  <c r="I25" s="1"/>
  <c r="H42"/>
  <c r="H43" s="1"/>
  <c r="H44" s="1"/>
  <c r="H45" s="1"/>
  <c r="H49" l="1"/>
  <c r="H5" l="1"/>
  <c r="H6" s="1"/>
  <c r="I5"/>
  <c r="I6" s="1"/>
  <c r="I26"/>
  <c r="I27" s="1"/>
  <c r="H26"/>
  <c r="H27" s="1"/>
  <c r="I28" l="1"/>
  <c r="I29" s="1"/>
  <c r="I30" s="1"/>
  <c r="I31" s="1"/>
  <c r="I32" s="1"/>
  <c r="I33" s="1"/>
  <c r="H28"/>
  <c r="H29" s="1"/>
  <c r="H30" s="1"/>
  <c r="H31" s="1"/>
  <c r="H32" s="1"/>
  <c r="H33" s="1"/>
  <c r="H46" l="1"/>
  <c r="H47" s="1"/>
  <c r="H48" s="1"/>
  <c r="H50" s="1"/>
  <c r="H51" s="1"/>
  <c r="H52" l="1"/>
  <c r="H53" l="1"/>
  <c r="H54" s="1"/>
  <c r="I7"/>
  <c r="I8"/>
  <c r="I9"/>
  <c r="I10"/>
  <c r="I11"/>
  <c r="I12"/>
  <c r="I13"/>
  <c r="I14"/>
  <c r="I15"/>
  <c r="I16"/>
  <c r="I17"/>
  <c r="I18"/>
  <c r="I19"/>
  <c r="I20"/>
  <c r="I21"/>
  <c r="H7"/>
  <c r="H8"/>
  <c r="H9"/>
  <c r="H10"/>
  <c r="H11"/>
  <c r="H12"/>
  <c r="H13"/>
  <c r="H14"/>
  <c r="H15"/>
  <c r="H16"/>
  <c r="H17"/>
  <c r="H18"/>
  <c r="H19"/>
  <c r="H20"/>
  <c r="H21"/>
  <c r="I34"/>
  <c r="I35"/>
  <c r="I36"/>
  <c r="I37"/>
  <c r="I40"/>
  <c r="I42"/>
  <c r="I43" s="1"/>
  <c r="I39"/>
  <c r="H34"/>
  <c r="H35"/>
  <c r="H36"/>
  <c r="H37"/>
  <c r="H40"/>
  <c r="H39"/>
  <c r="H38"/>
  <c r="I38"/>
  <c r="I44" l="1"/>
  <c r="I45" s="1"/>
  <c r="I46" s="1"/>
  <c r="I47" s="1"/>
  <c r="I48" s="1"/>
  <c r="I49"/>
  <c r="I50" s="1"/>
  <c r="I51" s="1"/>
  <c r="I52" s="1"/>
  <c r="I53" s="1"/>
  <c r="I54" s="1"/>
  <c r="I55" s="1"/>
  <c r="I56" s="1"/>
  <c r="I57" s="1"/>
  <c r="I58" s="1"/>
  <c r="I59" s="1"/>
  <c r="I60" l="1"/>
  <c r="I61" s="1"/>
  <c r="I62" s="1"/>
  <c r="I63" s="1"/>
  <c r="I64" s="1"/>
  <c r="I67"/>
  <c r="I65"/>
  <c r="I73"/>
  <c r="I68" l="1"/>
  <c r="I69" s="1"/>
  <c r="I70" s="1"/>
  <c r="I71" s="1"/>
  <c r="I72" s="1"/>
  <c r="I66"/>
  <c r="H55"/>
  <c r="H56" s="1"/>
  <c r="H57" s="1"/>
  <c r="H58" s="1"/>
  <c r="H59" s="1"/>
  <c r="H67" l="1"/>
  <c r="H60"/>
  <c r="H61" s="1"/>
  <c r="H62" s="1"/>
  <c r="H63" s="1"/>
  <c r="H64" s="1"/>
  <c r="H65" s="1"/>
  <c r="H73" l="1"/>
  <c r="H66"/>
  <c r="H68" s="1"/>
  <c r="H69" s="1"/>
  <c r="H70" s="1"/>
  <c r="H71" s="1"/>
  <c r="H72" s="1"/>
</calcChain>
</file>

<file path=xl/sharedStrings.xml><?xml version="1.0" encoding="utf-8"?>
<sst xmlns="http://schemas.openxmlformats.org/spreadsheetml/2006/main" count="309" uniqueCount="176">
  <si>
    <t>Спартакиада подразделений ПАО "НЛМК" 2024г.</t>
  </si>
  <si>
    <t>ФН (функциональное направление)</t>
  </si>
  <si>
    <t xml:space="preserve">№ цеха/ ФН </t>
  </si>
  <si>
    <t>Название КОМАНДЫ</t>
  </si>
  <si>
    <t>Итого по своей группе</t>
  </si>
  <si>
    <t>Итого в общем зачете</t>
  </si>
  <si>
    <t>Количество команд</t>
  </si>
  <si>
    <t>Лыжи</t>
  </si>
  <si>
    <t>Пулевая стрельба</t>
  </si>
  <si>
    <t>Шахматы</t>
  </si>
  <si>
    <t>Настольный теннис</t>
  </si>
  <si>
    <t>Эстафетное плавание</t>
  </si>
  <si>
    <t>Стрелковый полиатлон</t>
  </si>
  <si>
    <t>Волейбол</t>
  </si>
  <si>
    <t>Гиря</t>
  </si>
  <si>
    <t>Бадминтон</t>
  </si>
  <si>
    <t>Легкая атлетика</t>
  </si>
  <si>
    <t>Легкоатлетическая эстафета</t>
  </si>
  <si>
    <t>Северная ходьба</t>
  </si>
  <si>
    <t>Многоборье ГТО</t>
  </si>
  <si>
    <t>Миди-Футбол</t>
  </si>
  <si>
    <t>Мини-Футбол</t>
  </si>
  <si>
    <t>Городки</t>
  </si>
  <si>
    <t>Спортинг-Компакт</t>
  </si>
  <si>
    <t>Баскетбол</t>
  </si>
  <si>
    <t>Дартс</t>
  </si>
  <si>
    <t>Бильярд</t>
  </si>
  <si>
    <t>Кол-во очков</t>
  </si>
  <si>
    <t>Место</t>
  </si>
  <si>
    <t>группа</t>
  </si>
  <si>
    <t>всего</t>
  </si>
  <si>
    <t>место</t>
  </si>
  <si>
    <t>очки</t>
  </si>
  <si>
    <t>1-я группа (численность свыше 550 человек)</t>
  </si>
  <si>
    <t>Логистика</t>
  </si>
  <si>
    <t>УЖДТ</t>
  </si>
  <si>
    <t>Прокатное производство</t>
  </si>
  <si>
    <t>ЦХПП</t>
  </si>
  <si>
    <t>АО "НЛМК-Инжиниринг"</t>
  </si>
  <si>
    <t>НЛМК-Инжиниринг</t>
  </si>
  <si>
    <t>Организация и выполнение ТОИР</t>
  </si>
  <si>
    <t>ЦРМО</t>
  </si>
  <si>
    <t>АТУ</t>
  </si>
  <si>
    <t>Снабжение</t>
  </si>
  <si>
    <t xml:space="preserve">ФН </t>
  </si>
  <si>
    <t>ФН Снабжение</t>
  </si>
  <si>
    <t>РЦКО</t>
  </si>
  <si>
    <t>ЦГП</t>
  </si>
  <si>
    <t>ФН</t>
  </si>
  <si>
    <t>Аглодоменное производство</t>
  </si>
  <si>
    <t>АГЦ</t>
  </si>
  <si>
    <t>Сталеплавильное производство (6, 7)</t>
  </si>
  <si>
    <t>ЦРСО</t>
  </si>
  <si>
    <t>ЦДС</t>
  </si>
  <si>
    <t>ЦРПО</t>
  </si>
  <si>
    <t>КХП</t>
  </si>
  <si>
    <t>Машиностроительное производство</t>
  </si>
  <si>
    <t>ОМЦ</t>
  </si>
  <si>
    <t xml:space="preserve">ООО «Строительно-монтажный трест НЛМК» </t>
  </si>
  <si>
    <t>СМТ</t>
  </si>
  <si>
    <t>ДЦ-2</t>
  </si>
  <si>
    <t>Продажи</t>
  </si>
  <si>
    <t>ФН Служба продаж</t>
  </si>
  <si>
    <t>ДЦ-1</t>
  </si>
  <si>
    <t>Инвестиции  (269, 291, 444, 445)</t>
  </si>
  <si>
    <t>ДИП</t>
  </si>
  <si>
    <t>ФЛЦ</t>
  </si>
  <si>
    <t>Энергетическое производство</t>
  </si>
  <si>
    <t>ЦВС</t>
  </si>
  <si>
    <t>ЦЭлС</t>
  </si>
  <si>
    <t>Кислородный цех</t>
  </si>
  <si>
    <t>МЦПО</t>
  </si>
  <si>
    <t>Сталеплавильное производство</t>
  </si>
  <si>
    <t>Копровый цех</t>
  </si>
  <si>
    <t>3-я группа (численность до 250 человек)</t>
  </si>
  <si>
    <t>Исследования и разработки</t>
  </si>
  <si>
    <t>Инвестиции</t>
  </si>
  <si>
    <t>Энергетика</t>
  </si>
  <si>
    <t>ДУЭК</t>
  </si>
  <si>
    <t>Машиностроительное производство (94, 447)</t>
  </si>
  <si>
    <t>Управление персоналом (313, 442)</t>
  </si>
  <si>
    <t>Юридическая поддержка</t>
  </si>
  <si>
    <t>Автоматизация технологических процессов</t>
  </si>
  <si>
    <t>ДАТП</t>
  </si>
  <si>
    <t>ФН УОТиПБ</t>
  </si>
  <si>
    <t>Цех УТЭЦ</t>
  </si>
  <si>
    <t>Газовый цех</t>
  </si>
  <si>
    <t>УТЭЦ-2</t>
  </si>
  <si>
    <t>2-я группа (численность от 250 до 550 человек)</t>
  </si>
  <si>
    <t>Инвестиции (422, 426)</t>
  </si>
  <si>
    <t>ФН Развитие технологии</t>
  </si>
  <si>
    <t>ЦЛК</t>
  </si>
  <si>
    <t>ТЕХНОЛОГИЯ И ТЕХНИЧЕСКИЕ ФУНКЦИИ</t>
  </si>
  <si>
    <t>Технология и технологические функции 
(72, 317, 371, 399, 417)</t>
  </si>
  <si>
    <t>Организация и выполнение ТОИР 
(41, 379, 381), (УСР, МРЦ, ЭлРЦ)</t>
  </si>
  <si>
    <t>Управление развития ТОиР</t>
  </si>
  <si>
    <t>СПП (КЦ-1, КЦ-2)</t>
  </si>
  <si>
    <t>Машиностроительное управление (МУ)</t>
  </si>
  <si>
    <t>Техническая дирекция (ТД)</t>
  </si>
  <si>
    <t>Дирекция капитального строительства (ДКС)</t>
  </si>
  <si>
    <t>Управление предпроектных работ (УПР)</t>
  </si>
  <si>
    <t>Теплосиловой цех (ТСЦ)</t>
  </si>
  <si>
    <t>Дирекция по персоналу (ДП)</t>
  </si>
  <si>
    <t>ФН Логистика</t>
  </si>
  <si>
    <t>Логистика (154, 298, 303,362)</t>
  </si>
  <si>
    <t>Управление рисками</t>
  </si>
  <si>
    <t>ДУРиВК</t>
  </si>
  <si>
    <t>ЦТС</t>
  </si>
  <si>
    <t>Охрана труда и промышленная безопасность (116, 279)</t>
  </si>
  <si>
    <t>15</t>
  </si>
  <si>
    <t>18</t>
  </si>
  <si>
    <t>14</t>
  </si>
  <si>
    <t>25</t>
  </si>
  <si>
    <t>3</t>
  </si>
  <si>
    <t>ЦТАиЭО СП</t>
  </si>
  <si>
    <t>ЦТАиЭО АДП</t>
  </si>
  <si>
    <t>ЦТАиЭО ПП</t>
  </si>
  <si>
    <t>23</t>
  </si>
  <si>
    <t>5</t>
  </si>
  <si>
    <t>20</t>
  </si>
  <si>
    <t>7</t>
  </si>
  <si>
    <t>11</t>
  </si>
  <si>
    <t>6</t>
  </si>
  <si>
    <t>8</t>
  </si>
  <si>
    <t>Развитие системы ремонтов</t>
  </si>
  <si>
    <t>Управление непроизводственными объектами</t>
  </si>
  <si>
    <t>Управление объектами непроизводственной сферы (УОНиПС)</t>
  </si>
  <si>
    <t>Управление персоналом</t>
  </si>
  <si>
    <t>Управление по развитию персонала</t>
  </si>
  <si>
    <t>Шламоперерабатывающий цех (ШПЦ)</t>
  </si>
  <si>
    <t>24</t>
  </si>
  <si>
    <t>Финансы и экономика (135, 233, 246, 300, 385)</t>
  </si>
  <si>
    <t>ФН Финансы и экономика</t>
  </si>
  <si>
    <t>26</t>
  </si>
  <si>
    <t>Переработка и утилизация вторичных ресурсов</t>
  </si>
  <si>
    <t>1</t>
  </si>
  <si>
    <t>16</t>
  </si>
  <si>
    <t>Дирекция ремонтного комплекса</t>
  </si>
  <si>
    <t>ДРК</t>
  </si>
  <si>
    <t>29</t>
  </si>
  <si>
    <t>27</t>
  </si>
  <si>
    <t>10</t>
  </si>
  <si>
    <t>Управление контроля качества продукции</t>
  </si>
  <si>
    <t>УККП</t>
  </si>
  <si>
    <t xml:space="preserve">Управление по стоимостному инжинирингу </t>
  </si>
  <si>
    <t>УСИ</t>
  </si>
  <si>
    <t>2</t>
  </si>
  <si>
    <t>4</t>
  </si>
  <si>
    <t>13</t>
  </si>
  <si>
    <t>Дирекция по аглодоменному производству</t>
  </si>
  <si>
    <t>19</t>
  </si>
  <si>
    <t>Дирекция по электротехническим сталям</t>
  </si>
  <si>
    <t>Дирекция по прокатному производству</t>
  </si>
  <si>
    <t>ОГЦ</t>
  </si>
  <si>
    <t>МЦСО</t>
  </si>
  <si>
    <t>Управление процессами обеспечения, упаковки и отгрузки продукции</t>
  </si>
  <si>
    <t>Экология</t>
  </si>
  <si>
    <t>Дирекция по планированию и организации производства</t>
  </si>
  <si>
    <t>АППАРАТ УПРАВЛЯЮЩЕГО ДИРЕКТОРА</t>
  </si>
  <si>
    <t>12</t>
  </si>
  <si>
    <t>Дирекция по правовым вопросам (ДПВ)</t>
  </si>
  <si>
    <t>Дирекция по развитию системы ремонтов</t>
  </si>
  <si>
    <t>Управление промышленной экологии (УПЭ)</t>
  </si>
  <si>
    <t>Дирекция по знергетическому производству (ДЭП)</t>
  </si>
  <si>
    <t xml:space="preserve"> </t>
  </si>
  <si>
    <t>ФН УСР</t>
  </si>
  <si>
    <t>17</t>
  </si>
  <si>
    <t>22</t>
  </si>
  <si>
    <t>28</t>
  </si>
  <si>
    <t>Дирекция по переработке и утилизации вторичных ресурсов</t>
  </si>
  <si>
    <t>ДППИУВР</t>
  </si>
  <si>
    <t>17-18</t>
  </si>
  <si>
    <t>20-24</t>
  </si>
  <si>
    <t>25-26</t>
  </si>
  <si>
    <t>27-28</t>
  </si>
  <si>
    <t>29-31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</si>
</sst>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0"/>
      <name val="Arial Cyr"/>
      <charset val="204"/>
    </font>
    <font>
      <sz val="72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sz val="60"/>
      <name val="Calibri"/>
      <family val="2"/>
      <charset val="204"/>
      <scheme val="minor"/>
    </font>
    <font>
      <sz val="13"/>
      <name val="Times New Roman"/>
      <family val="1"/>
    </font>
    <font>
      <b/>
      <sz val="22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22"/>
      <name val="Calibri"/>
      <family val="2"/>
      <charset val="204"/>
      <scheme val="minor"/>
    </font>
    <font>
      <b/>
      <i/>
      <sz val="2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i/>
      <sz val="24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24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i/>
      <sz val="22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sz val="21"/>
      <name val="Calibri"/>
      <family val="2"/>
      <charset val="204"/>
      <scheme val="minor"/>
    </font>
    <font>
      <sz val="2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  <xf numFmtId="1" fontId="2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1" fontId="6" fillId="4" borderId="16" xfId="0" applyNumberFormat="1" applyFont="1" applyFill="1" applyBorder="1" applyAlignment="1">
      <alignment horizontal="center" vertical="center"/>
    </xf>
    <xf numFmtId="164" fontId="6" fillId="4" borderId="16" xfId="0" applyNumberFormat="1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5" xfId="0" applyNumberFormat="1" applyFont="1" applyFill="1" applyBorder="1" applyAlignment="1">
      <alignment horizontal="center" vertical="center"/>
    </xf>
    <xf numFmtId="164" fontId="6" fillId="4" borderId="14" xfId="0" applyNumberFormat="1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/>
    </xf>
    <xf numFmtId="2" fontId="9" fillId="3" borderId="17" xfId="0" applyNumberFormat="1" applyFont="1" applyFill="1" applyBorder="1" applyAlignment="1">
      <alignment vertical="center"/>
    </xf>
    <xf numFmtId="1" fontId="9" fillId="3" borderId="17" xfId="0" applyNumberFormat="1" applyFont="1" applyFill="1" applyBorder="1" applyAlignment="1">
      <alignment vertical="center"/>
    </xf>
    <xf numFmtId="1" fontId="9" fillId="3" borderId="19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9" fillId="3" borderId="20" xfId="0" applyFont="1" applyFill="1" applyBorder="1" applyAlignment="1">
      <alignment vertical="center"/>
    </xf>
    <xf numFmtId="164" fontId="9" fillId="3" borderId="17" xfId="0" applyNumberFormat="1" applyFont="1" applyFill="1" applyBorder="1" applyAlignment="1">
      <alignment vertical="center"/>
    </xf>
    <xf numFmtId="0" fontId="7" fillId="0" borderId="21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 wrapText="1"/>
    </xf>
    <xf numFmtId="0" fontId="13" fillId="0" borderId="24" xfId="0" applyNumberFormat="1" applyFont="1" applyFill="1" applyBorder="1" applyAlignment="1">
      <alignment horizontal="center" vertical="center"/>
    </xf>
    <xf numFmtId="0" fontId="13" fillId="0" borderId="25" xfId="0" applyNumberFormat="1" applyFont="1" applyFill="1" applyBorder="1" applyAlignment="1">
      <alignment horizontal="center" vertical="center"/>
    </xf>
    <xf numFmtId="1" fontId="13" fillId="0" borderId="25" xfId="0" applyNumberFormat="1" applyFont="1" applyFill="1" applyBorder="1" applyAlignment="1">
      <alignment horizontal="center" vertical="center"/>
    </xf>
    <xf numFmtId="164" fontId="13" fillId="0" borderId="25" xfId="0" applyNumberFormat="1" applyFont="1" applyFill="1" applyBorder="1" applyAlignment="1">
      <alignment horizontal="center" vertical="center"/>
    </xf>
    <xf numFmtId="49" fontId="13" fillId="0" borderId="24" xfId="0" applyNumberFormat="1" applyFont="1" applyFill="1" applyBorder="1" applyAlignment="1">
      <alignment horizontal="center" vertical="center"/>
    </xf>
    <xf numFmtId="0" fontId="13" fillId="0" borderId="26" xfId="0" applyNumberFormat="1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 wrapText="1"/>
    </xf>
    <xf numFmtId="0" fontId="13" fillId="0" borderId="22" xfId="0" applyNumberFormat="1" applyFont="1" applyFill="1" applyBorder="1" applyAlignment="1">
      <alignment horizontal="center" vertical="center"/>
    </xf>
    <xf numFmtId="0" fontId="13" fillId="0" borderId="23" xfId="0" applyNumberFormat="1" applyFont="1" applyFill="1" applyBorder="1" applyAlignment="1">
      <alignment horizontal="center" vertical="center"/>
    </xf>
    <xf numFmtId="1" fontId="13" fillId="0" borderId="23" xfId="0" applyNumberFormat="1" applyFont="1" applyFill="1" applyBorder="1" applyAlignment="1">
      <alignment horizontal="center" vertical="center"/>
    </xf>
    <xf numFmtId="164" fontId="13" fillId="0" borderId="23" xfId="0" applyNumberFormat="1" applyFont="1" applyFill="1" applyBorder="1" applyAlignment="1">
      <alignment horizontal="center" vertical="center"/>
    </xf>
    <xf numFmtId="0" fontId="13" fillId="0" borderId="20" xfId="0" applyNumberFormat="1" applyFont="1" applyFill="1" applyBorder="1" applyAlignment="1">
      <alignment horizontal="center" vertical="center"/>
    </xf>
    <xf numFmtId="49" fontId="13" fillId="0" borderId="22" xfId="0" applyNumberFormat="1" applyFont="1" applyFill="1" applyBorder="1" applyAlignment="1">
      <alignment horizontal="center" vertical="center"/>
    </xf>
    <xf numFmtId="0" fontId="13" fillId="5" borderId="22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/>
    </xf>
    <xf numFmtId="0" fontId="13" fillId="0" borderId="14" xfId="0" applyNumberFormat="1" applyFont="1" applyFill="1" applyBorder="1" applyAlignment="1">
      <alignment horizontal="center" vertical="center"/>
    </xf>
    <xf numFmtId="0" fontId="13" fillId="0" borderId="13" xfId="0" applyNumberFormat="1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13" fillId="5" borderId="23" xfId="0" applyNumberFormat="1" applyFont="1" applyFill="1" applyBorder="1" applyAlignment="1">
      <alignment horizontal="center" vertical="center"/>
    </xf>
    <xf numFmtId="49" fontId="13" fillId="0" borderId="20" xfId="0" applyNumberFormat="1" applyFont="1" applyFill="1" applyBorder="1" applyAlignment="1">
      <alignment horizontal="center" vertical="center"/>
    </xf>
    <xf numFmtId="0" fontId="4" fillId="6" borderId="0" xfId="0" applyFont="1" applyFill="1" applyAlignment="1">
      <alignment vertical="center"/>
    </xf>
    <xf numFmtId="0" fontId="7" fillId="0" borderId="29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/>
    </xf>
    <xf numFmtId="0" fontId="13" fillId="0" borderId="18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2" fontId="4" fillId="0" borderId="0" xfId="0" applyNumberFormat="1" applyFont="1" applyFill="1" applyAlignment="1">
      <alignment vertical="center"/>
    </xf>
    <xf numFmtId="1" fontId="4" fillId="0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2" fontId="4" fillId="0" borderId="0" xfId="0" applyNumberFormat="1" applyFont="1" applyAlignment="1">
      <alignment vertical="center"/>
    </xf>
    <xf numFmtId="1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6" fillId="7" borderId="3" xfId="0" applyNumberFormat="1" applyFont="1" applyFill="1" applyBorder="1" applyAlignment="1">
      <alignment horizontal="center" vertical="center" wrapText="1"/>
    </xf>
    <xf numFmtId="1" fontId="6" fillId="7" borderId="3" xfId="0" applyNumberFormat="1" applyFont="1" applyFill="1" applyBorder="1" applyAlignment="1">
      <alignment horizontal="center" vertical="center"/>
    </xf>
    <xf numFmtId="1" fontId="6" fillId="7" borderId="13" xfId="0" applyNumberFormat="1" applyFont="1" applyFill="1" applyBorder="1" applyAlignment="1">
      <alignment horizontal="center" vertical="center" wrapText="1"/>
    </xf>
    <xf numFmtId="1" fontId="6" fillId="7" borderId="14" xfId="0" applyNumberFormat="1" applyFont="1" applyFill="1" applyBorder="1" applyAlignment="1">
      <alignment horizontal="center" vertical="center"/>
    </xf>
    <xf numFmtId="1" fontId="6" fillId="7" borderId="1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8" fillId="3" borderId="17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horizontal="left" vertical="center" wrapText="1"/>
    </xf>
    <xf numFmtId="1" fontId="14" fillId="0" borderId="24" xfId="0" applyNumberFormat="1" applyFont="1" applyFill="1" applyBorder="1" applyAlignment="1">
      <alignment horizontal="center" vertical="center" wrapText="1"/>
    </xf>
    <xf numFmtId="1" fontId="14" fillId="0" borderId="25" xfId="0" applyNumberFormat="1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left" vertical="center" wrapText="1"/>
    </xf>
    <xf numFmtId="0" fontId="7" fillId="0" borderId="28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 wrapText="1"/>
    </xf>
    <xf numFmtId="1" fontId="14" fillId="0" borderId="22" xfId="0" applyNumberFormat="1" applyFont="1" applyFill="1" applyBorder="1" applyAlignment="1">
      <alignment horizontal="center" vertical="center" wrapText="1"/>
    </xf>
    <xf numFmtId="1" fontId="14" fillId="0" borderId="23" xfId="0" applyNumberFormat="1" applyFont="1" applyFill="1" applyBorder="1" applyAlignment="1">
      <alignment horizontal="center" vertical="center"/>
    </xf>
    <xf numFmtId="0" fontId="16" fillId="0" borderId="24" xfId="0" applyNumberFormat="1" applyFont="1" applyFill="1" applyBorder="1" applyAlignment="1">
      <alignment horizontal="center" vertical="center"/>
    </xf>
    <xf numFmtId="0" fontId="16" fillId="0" borderId="25" xfId="0" applyNumberFormat="1" applyFont="1" applyFill="1" applyBorder="1" applyAlignment="1">
      <alignment horizontal="center" vertical="center"/>
    </xf>
    <xf numFmtId="0" fontId="16" fillId="0" borderId="22" xfId="0" applyNumberFormat="1" applyFont="1" applyFill="1" applyBorder="1" applyAlignment="1">
      <alignment horizontal="center" vertical="center"/>
    </xf>
    <xf numFmtId="0" fontId="16" fillId="5" borderId="22" xfId="0" applyNumberFormat="1" applyFont="1" applyFill="1" applyBorder="1" applyAlignment="1">
      <alignment horizontal="center" vertical="center"/>
    </xf>
    <xf numFmtId="0" fontId="16" fillId="5" borderId="25" xfId="0" applyNumberFormat="1" applyFont="1" applyFill="1" applyBorder="1" applyAlignment="1">
      <alignment horizontal="center" vertical="center"/>
    </xf>
    <xf numFmtId="0" fontId="16" fillId="5" borderId="15" xfId="0" applyNumberFormat="1" applyFont="1" applyFill="1" applyBorder="1" applyAlignment="1">
      <alignment horizontal="center" vertical="center"/>
    </xf>
    <xf numFmtId="0" fontId="16" fillId="0" borderId="15" xfId="0" applyNumberFormat="1" applyFont="1" applyFill="1" applyBorder="1" applyAlignment="1">
      <alignment horizontal="center" vertical="center"/>
    </xf>
    <xf numFmtId="0" fontId="16" fillId="0" borderId="23" xfId="0" applyNumberFormat="1" applyFont="1" applyFill="1" applyBorder="1" applyAlignment="1">
      <alignment horizontal="center" vertical="center"/>
    </xf>
    <xf numFmtId="0" fontId="16" fillId="5" borderId="23" xfId="0" applyNumberFormat="1" applyFont="1" applyFill="1" applyBorder="1" applyAlignment="1">
      <alignment horizontal="center" vertical="center"/>
    </xf>
    <xf numFmtId="1" fontId="15" fillId="7" borderId="3" xfId="0" applyNumberFormat="1" applyFont="1" applyFill="1" applyBorder="1" applyAlignment="1">
      <alignment horizontal="center" vertical="center"/>
    </xf>
    <xf numFmtId="1" fontId="12" fillId="7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3" fillId="5" borderId="15" xfId="0" applyNumberFormat="1" applyFont="1" applyFill="1" applyBorder="1" applyAlignment="1">
      <alignment horizontal="center" vertical="center"/>
    </xf>
    <xf numFmtId="0" fontId="13" fillId="5" borderId="14" xfId="0" applyNumberFormat="1" applyFont="1" applyFill="1" applyBorder="1" applyAlignment="1">
      <alignment horizontal="center" vertical="center"/>
    </xf>
    <xf numFmtId="1" fontId="13" fillId="5" borderId="23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7" fillId="0" borderId="27" xfId="0" applyFont="1" applyFill="1" applyBorder="1" applyAlignment="1">
      <alignment horizontal="left" vertical="center" wrapText="1"/>
    </xf>
    <xf numFmtId="0" fontId="17" fillId="0" borderId="27" xfId="0" applyFont="1" applyFill="1" applyBorder="1" applyAlignment="1">
      <alignment horizontal="center" vertical="center" wrapText="1"/>
    </xf>
    <xf numFmtId="1" fontId="6" fillId="4" borderId="14" xfId="0" applyNumberFormat="1" applyFont="1" applyFill="1" applyBorder="1" applyAlignment="1">
      <alignment horizontal="center" vertical="center"/>
    </xf>
    <xf numFmtId="0" fontId="13" fillId="5" borderId="20" xfId="0" applyNumberFormat="1" applyFont="1" applyFill="1" applyBorder="1" applyAlignment="1">
      <alignment horizontal="center" vertical="center"/>
    </xf>
    <xf numFmtId="0" fontId="13" fillId="5" borderId="13" xfId="0" applyNumberFormat="1" applyFont="1" applyFill="1" applyBorder="1" applyAlignment="1">
      <alignment horizontal="center" vertical="center"/>
    </xf>
    <xf numFmtId="1" fontId="13" fillId="5" borderId="14" xfId="0" applyNumberFormat="1" applyFont="1" applyFill="1" applyBorder="1" applyAlignment="1">
      <alignment horizontal="center" vertical="center"/>
    </xf>
    <xf numFmtId="49" fontId="13" fillId="5" borderId="22" xfId="0" applyNumberFormat="1" applyFont="1" applyFill="1" applyBorder="1" applyAlignment="1">
      <alignment horizontal="center" vertical="center"/>
    </xf>
    <xf numFmtId="49" fontId="13" fillId="0" borderId="26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3" fillId="5" borderId="16" xfId="0" applyNumberFormat="1" applyFont="1" applyFill="1" applyBorder="1" applyAlignment="1">
      <alignment horizontal="center" vertical="center"/>
    </xf>
    <xf numFmtId="49" fontId="13" fillId="5" borderId="20" xfId="0" applyNumberFormat="1" applyFont="1" applyFill="1" applyBorder="1" applyAlignment="1">
      <alignment horizontal="center" vertical="center"/>
    </xf>
    <xf numFmtId="1" fontId="13" fillId="0" borderId="14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left" vertical="center" wrapText="1"/>
    </xf>
    <xf numFmtId="0" fontId="7" fillId="8" borderId="11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1" fontId="5" fillId="2" borderId="27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" fontId="5" fillId="3" borderId="4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>
      <alignment horizontal="center" vertical="center" wrapText="1"/>
    </xf>
    <xf numFmtId="1" fontId="5" fillId="3" borderId="7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112"/>
  <sheetViews>
    <sheetView showZeros="0" tabSelected="1" zoomScale="40" zoomScaleNormal="40" workbookViewId="0">
      <pane xSplit="9" ySplit="3" topLeftCell="J4" activePane="bottomRight" state="frozen"/>
      <selection pane="topRight" activeCell="J1" sqref="J1"/>
      <selection pane="bottomLeft" activeCell="A4" sqref="A4"/>
      <selection pane="bottomRight" activeCell="AB68" sqref="AB68"/>
    </sheetView>
  </sheetViews>
  <sheetFormatPr defaultColWidth="9.28515625" defaultRowHeight="16.5"/>
  <cols>
    <col min="1" max="1" width="78" style="59" customWidth="1"/>
    <col min="2" max="2" width="21.7109375" style="58" customWidth="1"/>
    <col min="3" max="3" width="82.28515625" style="97" customWidth="1"/>
    <col min="4" max="4" width="15.7109375" style="61" customWidth="1"/>
    <col min="5" max="5" width="15.7109375" style="60" customWidth="1"/>
    <col min="6" max="6" width="13.28515625" style="54" customWidth="1"/>
    <col min="7" max="7" width="15.28515625" style="61" customWidth="1"/>
    <col min="8" max="8" width="13.7109375" style="61" bestFit="1" customWidth="1"/>
    <col min="9" max="9" width="15.28515625" style="54" customWidth="1"/>
    <col min="10" max="10" width="4.42578125" style="5" customWidth="1"/>
    <col min="11" max="17" width="9.7109375" style="5" customWidth="1"/>
    <col min="18" max="18" width="9.7109375" style="61" customWidth="1"/>
    <col min="19" max="19" width="9.7109375" style="5" customWidth="1"/>
    <col min="20" max="20" width="10.5703125" style="61" customWidth="1"/>
    <col min="21" max="21" width="9.7109375" style="63" customWidth="1"/>
    <col min="22" max="22" width="15.28515625" style="5" customWidth="1"/>
    <col min="23" max="23" width="9.7109375" style="5" customWidth="1"/>
    <col min="24" max="24" width="9.7109375" style="61" customWidth="1"/>
    <col min="25" max="25" width="9.7109375" style="5" customWidth="1"/>
    <col min="26" max="26" width="12" style="5" customWidth="1"/>
    <col min="27" max="30" width="9.7109375" style="5" customWidth="1"/>
    <col min="31" max="31" width="10" style="5" customWidth="1"/>
    <col min="32" max="35" width="9.7109375" style="5" customWidth="1"/>
    <col min="36" max="36" width="9.7109375" style="62" customWidth="1"/>
    <col min="37" max="37" width="9.7109375" style="5" customWidth="1"/>
    <col min="38" max="38" width="10.28515625" style="5" customWidth="1"/>
    <col min="39" max="40" width="9.7109375" style="5" customWidth="1"/>
    <col min="41" max="41" width="10" style="5" customWidth="1"/>
    <col min="42" max="43" width="9.7109375" style="5" customWidth="1"/>
    <col min="44" max="44" width="12.42578125" style="5" customWidth="1"/>
    <col min="45" max="45" width="10" style="5" customWidth="1"/>
    <col min="46" max="46" width="9.7109375" style="5" customWidth="1"/>
    <col min="47" max="47" width="9.7109375" style="58" customWidth="1"/>
    <col min="48" max="48" width="9.7109375" style="62" customWidth="1"/>
    <col min="49" max="49" width="11" style="5" customWidth="1"/>
    <col min="50" max="50" width="12.85546875" style="5" customWidth="1"/>
    <col min="51" max="16384" width="9.28515625" style="5"/>
  </cols>
  <sheetData>
    <row r="1" spans="1:50" ht="101.25" customHeight="1" thickBot="1">
      <c r="A1" s="71"/>
      <c r="B1" s="1"/>
      <c r="C1" s="94" t="s">
        <v>0</v>
      </c>
      <c r="D1" s="3"/>
      <c r="E1" s="2"/>
      <c r="F1" s="4"/>
      <c r="G1" s="3"/>
      <c r="H1" s="3"/>
      <c r="I1" s="4"/>
      <c r="K1" s="6"/>
      <c r="L1" s="6"/>
      <c r="M1" s="6"/>
      <c r="N1" s="6"/>
      <c r="O1" s="6"/>
      <c r="P1" s="6"/>
      <c r="Q1" s="6"/>
      <c r="R1" s="3"/>
      <c r="S1" s="6" t="s">
        <v>164</v>
      </c>
      <c r="T1" s="3"/>
      <c r="U1" s="7"/>
      <c r="V1" s="6"/>
      <c r="W1" s="6"/>
      <c r="X1" s="3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8"/>
      <c r="AK1" s="6"/>
      <c r="AL1" s="6"/>
      <c r="AM1" s="6"/>
      <c r="AN1" s="6"/>
      <c r="AO1" s="6"/>
      <c r="AP1" s="6"/>
      <c r="AQ1" s="6"/>
      <c r="AR1" s="6"/>
      <c r="AS1" s="6"/>
      <c r="AT1" s="6"/>
      <c r="AU1" s="1"/>
      <c r="AV1" s="8"/>
      <c r="AW1" s="6"/>
      <c r="AX1" s="6"/>
    </row>
    <row r="2" spans="1:50" ht="75.75" customHeight="1">
      <c r="A2" s="114" t="s">
        <v>1</v>
      </c>
      <c r="B2" s="116" t="s">
        <v>2</v>
      </c>
      <c r="C2" s="116" t="s">
        <v>3</v>
      </c>
      <c r="D2" s="118" t="s">
        <v>4</v>
      </c>
      <c r="E2" s="119"/>
      <c r="F2" s="120" t="s">
        <v>5</v>
      </c>
      <c r="G2" s="121"/>
      <c r="H2" s="126" t="s">
        <v>6</v>
      </c>
      <c r="I2" s="127"/>
      <c r="K2" s="128" t="s">
        <v>7</v>
      </c>
      <c r="L2" s="129"/>
      <c r="M2" s="124" t="s">
        <v>8</v>
      </c>
      <c r="N2" s="125"/>
      <c r="O2" s="124" t="s">
        <v>9</v>
      </c>
      <c r="P2" s="125"/>
      <c r="Q2" s="124" t="s">
        <v>10</v>
      </c>
      <c r="R2" s="125"/>
      <c r="S2" s="124" t="s">
        <v>12</v>
      </c>
      <c r="T2" s="125"/>
      <c r="U2" s="124" t="s">
        <v>11</v>
      </c>
      <c r="V2" s="125"/>
      <c r="W2" s="122" t="s">
        <v>14</v>
      </c>
      <c r="X2" s="123"/>
      <c r="Y2" s="130" t="s">
        <v>19</v>
      </c>
      <c r="Z2" s="129"/>
      <c r="AA2" s="124" t="s">
        <v>13</v>
      </c>
      <c r="AB2" s="125"/>
      <c r="AC2" s="124" t="s">
        <v>15</v>
      </c>
      <c r="AD2" s="125"/>
      <c r="AE2" s="124" t="s">
        <v>24</v>
      </c>
      <c r="AF2" s="125"/>
      <c r="AG2" s="124" t="s">
        <v>18</v>
      </c>
      <c r="AH2" s="125"/>
      <c r="AI2" s="124" t="s">
        <v>16</v>
      </c>
      <c r="AJ2" s="125"/>
      <c r="AK2" s="124" t="s">
        <v>17</v>
      </c>
      <c r="AL2" s="125"/>
      <c r="AM2" s="124" t="s">
        <v>22</v>
      </c>
      <c r="AN2" s="125"/>
      <c r="AO2" s="124" t="s">
        <v>25</v>
      </c>
      <c r="AP2" s="125"/>
      <c r="AQ2" s="124" t="s">
        <v>20</v>
      </c>
      <c r="AR2" s="125"/>
      <c r="AS2" s="124" t="s">
        <v>23</v>
      </c>
      <c r="AT2" s="125"/>
      <c r="AU2" s="124" t="s">
        <v>21</v>
      </c>
      <c r="AV2" s="125"/>
      <c r="AW2" s="122" t="s">
        <v>26</v>
      </c>
      <c r="AX2" s="123"/>
    </row>
    <row r="3" spans="1:50" ht="84" customHeight="1">
      <c r="A3" s="115"/>
      <c r="B3" s="117"/>
      <c r="C3" s="117"/>
      <c r="D3" s="67" t="s">
        <v>28</v>
      </c>
      <c r="E3" s="66" t="s">
        <v>27</v>
      </c>
      <c r="F3" s="69" t="s">
        <v>28</v>
      </c>
      <c r="G3" s="68" t="s">
        <v>27</v>
      </c>
      <c r="H3" s="70" t="s">
        <v>29</v>
      </c>
      <c r="I3" s="69" t="s">
        <v>30</v>
      </c>
      <c r="K3" s="9" t="s">
        <v>31</v>
      </c>
      <c r="L3" s="10" t="s">
        <v>32</v>
      </c>
      <c r="M3" s="9" t="s">
        <v>31</v>
      </c>
      <c r="N3" s="10" t="s">
        <v>32</v>
      </c>
      <c r="O3" s="9" t="s">
        <v>31</v>
      </c>
      <c r="P3" s="11" t="s">
        <v>32</v>
      </c>
      <c r="Q3" s="9" t="s">
        <v>31</v>
      </c>
      <c r="R3" s="12" t="s">
        <v>32</v>
      </c>
      <c r="S3" s="9" t="s">
        <v>31</v>
      </c>
      <c r="T3" s="12" t="s">
        <v>32</v>
      </c>
      <c r="U3" s="9" t="s">
        <v>31</v>
      </c>
      <c r="V3" s="11" t="s">
        <v>32</v>
      </c>
      <c r="W3" s="14" t="s">
        <v>31</v>
      </c>
      <c r="X3" s="104" t="s">
        <v>32</v>
      </c>
      <c r="Y3" s="9" t="s">
        <v>31</v>
      </c>
      <c r="Z3" s="11" t="s">
        <v>32</v>
      </c>
      <c r="AA3" s="9" t="s">
        <v>31</v>
      </c>
      <c r="AB3" s="11" t="s">
        <v>32</v>
      </c>
      <c r="AC3" s="15" t="s">
        <v>31</v>
      </c>
      <c r="AD3" s="11" t="s">
        <v>32</v>
      </c>
      <c r="AE3" s="10" t="s">
        <v>31</v>
      </c>
      <c r="AF3" s="11" t="s">
        <v>32</v>
      </c>
      <c r="AG3" s="9" t="s">
        <v>31</v>
      </c>
      <c r="AH3" s="11" t="s">
        <v>32</v>
      </c>
      <c r="AI3" s="9" t="s">
        <v>31</v>
      </c>
      <c r="AJ3" s="13" t="s">
        <v>32</v>
      </c>
      <c r="AK3" s="9" t="s">
        <v>31</v>
      </c>
      <c r="AL3" s="11" t="s">
        <v>32</v>
      </c>
      <c r="AM3" s="9" t="s">
        <v>31</v>
      </c>
      <c r="AN3" s="11" t="s">
        <v>32</v>
      </c>
      <c r="AO3" s="14" t="s">
        <v>31</v>
      </c>
      <c r="AP3" s="11" t="s">
        <v>32</v>
      </c>
      <c r="AQ3" s="9" t="s">
        <v>31</v>
      </c>
      <c r="AR3" s="11" t="s">
        <v>32</v>
      </c>
      <c r="AS3" s="9" t="s">
        <v>31</v>
      </c>
      <c r="AT3" s="11" t="s">
        <v>32</v>
      </c>
      <c r="AU3" s="9" t="s">
        <v>31</v>
      </c>
      <c r="AV3" s="16" t="s">
        <v>32</v>
      </c>
      <c r="AW3" s="14" t="s">
        <v>31</v>
      </c>
      <c r="AX3" s="11" t="s">
        <v>32</v>
      </c>
    </row>
    <row r="4" spans="1:50" s="21" customFormat="1" ht="34.5" customHeight="1">
      <c r="A4" s="72"/>
      <c r="B4" s="17"/>
      <c r="C4" s="95" t="s">
        <v>33</v>
      </c>
      <c r="D4" s="17"/>
      <c r="E4" s="18"/>
      <c r="F4" s="19"/>
      <c r="G4" s="17"/>
      <c r="H4" s="19"/>
      <c r="I4" s="20"/>
      <c r="K4" s="17"/>
      <c r="L4" s="22"/>
      <c r="M4" s="17"/>
      <c r="N4" s="17"/>
      <c r="O4" s="17"/>
      <c r="P4" s="17"/>
      <c r="Q4" s="17"/>
      <c r="R4" s="19"/>
      <c r="S4" s="17"/>
      <c r="T4" s="19"/>
      <c r="U4" s="17"/>
      <c r="V4" s="17"/>
      <c r="W4" s="17"/>
      <c r="X4" s="19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23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23"/>
      <c r="AW4" s="17"/>
      <c r="AX4" s="17"/>
    </row>
    <row r="5" spans="1:50" s="21" customFormat="1" ht="33.75">
      <c r="A5" s="73" t="s">
        <v>34</v>
      </c>
      <c r="B5" s="24">
        <v>60</v>
      </c>
      <c r="C5" s="25" t="s">
        <v>35</v>
      </c>
      <c r="D5" s="92">
        <f t="shared" ref="D5:D21" si="0">_xlfn.RANK.EQ(E5,$E$5:$E$21,0)</f>
        <v>1</v>
      </c>
      <c r="E5" s="93">
        <f t="shared" ref="E5:E21" si="1">G5</f>
        <v>488</v>
      </c>
      <c r="F5" s="81">
        <f t="shared" ref="F5:F21" si="2">_xlfn.RANK.EQ(G5,$G$5:$G$64,0)</f>
        <v>1</v>
      </c>
      <c r="G5" s="82">
        <f t="shared" ref="G5:G21" si="3">L5+N5+P5+R5+V5+AJ5+T5+AL5+AB5+AH5+AD5+AR5+AV5+Z5+AT5+AN5+X5+AP5+AX5+AF5</f>
        <v>488</v>
      </c>
      <c r="H5" s="81">
        <f t="shared" ref="H5:H21" si="4">1+H4</f>
        <v>1</v>
      </c>
      <c r="I5" s="82">
        <f t="shared" ref="I5:I21" si="5">I4+1</f>
        <v>1</v>
      </c>
      <c r="K5" s="83">
        <v>1</v>
      </c>
      <c r="L5" s="84">
        <f t="shared" ref="L5:L10" si="6">IF(K5&gt;0,IF(K5&gt;26,1,IF(K5&gt;2,28-K5,IF(K5=2,27,30))),0)</f>
        <v>30</v>
      </c>
      <c r="M5" s="83">
        <v>9</v>
      </c>
      <c r="N5" s="84">
        <f t="shared" ref="N5:N21" si="7">IF(M5&gt;0,IF(M5&gt;26,1,IF(M5&gt;2,28-M5,IF(M5=2,27,30))),0)</f>
        <v>19</v>
      </c>
      <c r="O5" s="26">
        <v>13</v>
      </c>
      <c r="P5" s="27">
        <f t="shared" ref="P5:P21" si="8">IF(O5&gt;0,IF(O5&gt;26,1,IF(O5&gt;2,28-O5,IF(O5=2,27,30))),0)</f>
        <v>15</v>
      </c>
      <c r="Q5" s="26">
        <v>6</v>
      </c>
      <c r="R5" s="28">
        <f t="shared" ref="R5:R16" si="9">IF(Q5&gt;0,IF(Q5&gt;26,1,IF(Q5&gt;2,28-Q5,IF(Q5=2,27,30))),0)</f>
        <v>22</v>
      </c>
      <c r="S5" s="26">
        <v>5</v>
      </c>
      <c r="T5" s="28">
        <f t="shared" ref="T5:T21" si="10">IF(S5&gt;0,IF(S5&gt;26,1,IF(S5&gt;2,28-S5,IF(S5=2,27,30))),0)</f>
        <v>23</v>
      </c>
      <c r="U5" s="26">
        <v>11</v>
      </c>
      <c r="V5" s="27">
        <f t="shared" ref="V5:V16" si="11">IF(U5&gt;0,IF(U5&gt;26,1,IF(U5&gt;2,28-U5,IF(U5=2,27,30))),0)</f>
        <v>17</v>
      </c>
      <c r="W5" s="31">
        <v>2</v>
      </c>
      <c r="X5" s="28">
        <f t="shared" ref="X5:X21" si="12">IF(W5&gt;0,IF(W5&gt;26,1,IF(W5&gt;2,28-W5,IF(W5=2,27,30))),0)</f>
        <v>27</v>
      </c>
      <c r="Y5" s="26">
        <v>5</v>
      </c>
      <c r="Z5" s="27">
        <f t="shared" ref="Z5:Z12" si="13">IF(Y5&gt;0,IF(Y5&gt;26,1,IF(Y5&gt;2,28-Y5,IF(Y5=2,27,30))),0)</f>
        <v>23</v>
      </c>
      <c r="AA5" s="30" t="s">
        <v>118</v>
      </c>
      <c r="AB5" s="27">
        <v>23</v>
      </c>
      <c r="AC5" s="30" t="s">
        <v>122</v>
      </c>
      <c r="AD5" s="35">
        <v>22</v>
      </c>
      <c r="AE5" s="31">
        <v>1</v>
      </c>
      <c r="AF5" s="27">
        <f>IF(AE5&gt;0,IF(AE5&gt;26,1,IF(AE5&gt;2,28-AE5,IF(AE5=2,27,30))),0)</f>
        <v>30</v>
      </c>
      <c r="AG5" s="26">
        <v>5</v>
      </c>
      <c r="AH5" s="27">
        <f t="shared" ref="AH5:AH21" si="14">IF(AG5&gt;0,IF(AG5&gt;26,1,IF(AG5&gt;2,28-AG5,IF(AG5=2,27,30))),0)</f>
        <v>23</v>
      </c>
      <c r="AI5" s="26">
        <v>3</v>
      </c>
      <c r="AJ5" s="29">
        <f t="shared" ref="AJ5:AJ12" si="15">IF(AI5&gt;0,IF(AI5&gt;26,1,IF(AI5&gt;2,28-AI5,IF(AI5=2,27,30))),0)</f>
        <v>25</v>
      </c>
      <c r="AK5" s="26">
        <v>6</v>
      </c>
      <c r="AL5" s="27">
        <f t="shared" ref="AL5:AL12" si="16">IF(AK5&gt;0,IF(AK5&gt;26,1,IF(AK5&gt;2,28-AK5,IF(AK5=2,27,30))),0)</f>
        <v>22</v>
      </c>
      <c r="AM5" s="26">
        <v>3</v>
      </c>
      <c r="AN5" s="27">
        <f t="shared" ref="AN5:AN21" si="17">IF(AM5&gt;0,IF(AM5&gt;26,1,IF(AM5&gt;2,28-AM5,IF(AM5=2,27,30))),0)</f>
        <v>25</v>
      </c>
      <c r="AO5" s="31">
        <v>5</v>
      </c>
      <c r="AP5" s="27">
        <f t="shared" ref="AP5:AP21" si="18">IF(AO5&gt;0,IF(AO5&gt;26,1,IF(AO5&gt;2,28-AO5,IF(AO5=2,27,30))),0)</f>
        <v>23</v>
      </c>
      <c r="AQ5" s="26">
        <v>1</v>
      </c>
      <c r="AR5" s="27">
        <f>IF(AQ5&gt;0,IF(AQ5&gt;26,1,IF(AQ5&gt;2,28-AQ5,IF(AQ5=2,27,30))),0)+10</f>
        <v>40</v>
      </c>
      <c r="AS5" s="31">
        <v>3</v>
      </c>
      <c r="AT5" s="27">
        <f t="shared" ref="AT5:AT21" si="19">IF(AS5&gt;0,IF(AS5&gt;26,1,IF(AS5&gt;2,28-AS5,IF(AS5=2,27,30))),0)</f>
        <v>25</v>
      </c>
      <c r="AU5" s="30" t="s">
        <v>146</v>
      </c>
      <c r="AV5" s="29">
        <v>27</v>
      </c>
      <c r="AW5" s="31">
        <v>2</v>
      </c>
      <c r="AX5" s="27">
        <f>IF(AW5&gt;0,IF(AW5&gt;26,1,IF(AW5&gt;2,28-AW5,IF(AW5=2,27,30))),0)</f>
        <v>27</v>
      </c>
    </row>
    <row r="6" spans="1:50" s="21" customFormat="1" ht="33.75">
      <c r="A6" s="74" t="s">
        <v>38</v>
      </c>
      <c r="B6" s="32"/>
      <c r="C6" s="33" t="s">
        <v>39</v>
      </c>
      <c r="D6" s="92">
        <f t="shared" si="0"/>
        <v>2</v>
      </c>
      <c r="E6" s="93">
        <f t="shared" si="1"/>
        <v>422</v>
      </c>
      <c r="F6" s="81">
        <f t="shared" si="2"/>
        <v>2</v>
      </c>
      <c r="G6" s="82">
        <f t="shared" si="3"/>
        <v>422</v>
      </c>
      <c r="H6" s="76">
        <f t="shared" si="4"/>
        <v>2</v>
      </c>
      <c r="I6" s="77">
        <f t="shared" si="5"/>
        <v>2</v>
      </c>
      <c r="K6" s="85">
        <v>5</v>
      </c>
      <c r="L6" s="84">
        <f t="shared" si="6"/>
        <v>23</v>
      </c>
      <c r="M6" s="85">
        <v>14</v>
      </c>
      <c r="N6" s="84">
        <f t="shared" si="7"/>
        <v>14</v>
      </c>
      <c r="O6" s="34">
        <v>8</v>
      </c>
      <c r="P6" s="35">
        <f t="shared" si="8"/>
        <v>20</v>
      </c>
      <c r="Q6" s="34">
        <v>1</v>
      </c>
      <c r="R6" s="36">
        <f t="shared" si="9"/>
        <v>30</v>
      </c>
      <c r="S6" s="34">
        <v>13</v>
      </c>
      <c r="T6" s="36">
        <f t="shared" si="10"/>
        <v>15</v>
      </c>
      <c r="U6" s="34">
        <v>4</v>
      </c>
      <c r="V6" s="35">
        <f t="shared" si="11"/>
        <v>24</v>
      </c>
      <c r="W6" s="38">
        <v>18</v>
      </c>
      <c r="X6" s="36">
        <f t="shared" si="12"/>
        <v>10</v>
      </c>
      <c r="Y6" s="34">
        <v>1</v>
      </c>
      <c r="Z6" s="35">
        <f t="shared" si="13"/>
        <v>30</v>
      </c>
      <c r="AA6" s="34">
        <v>3</v>
      </c>
      <c r="AB6" s="35">
        <f>IF(AA6&gt;0,IF(AA6&gt;26,1,IF(AA6&gt;2,28-AA6,IF(AA6=2,27,30))),0)</f>
        <v>25</v>
      </c>
      <c r="AC6" s="34">
        <v>15</v>
      </c>
      <c r="AD6" s="35">
        <f>IF(AC6&gt;0,IF(AC6&gt;26,1,IF(AC6&gt;2,28-AC6,IF(AC6=2,27,30))),0)</f>
        <v>13</v>
      </c>
      <c r="AE6" s="38">
        <v>3</v>
      </c>
      <c r="AF6" s="35">
        <f>IF(AE6&gt;0,IF(AE6&gt;26,1,IF(AE6&gt;2,28-AE6,IF(AE6=2,27,30))),0)</f>
        <v>25</v>
      </c>
      <c r="AG6" s="34">
        <v>1</v>
      </c>
      <c r="AH6" s="35">
        <f t="shared" si="14"/>
        <v>30</v>
      </c>
      <c r="AI6" s="34">
        <v>1</v>
      </c>
      <c r="AJ6" s="37">
        <f t="shared" si="15"/>
        <v>30</v>
      </c>
      <c r="AK6" s="34">
        <v>1</v>
      </c>
      <c r="AL6" s="35">
        <f t="shared" si="16"/>
        <v>30</v>
      </c>
      <c r="AM6" s="34">
        <v>10</v>
      </c>
      <c r="AN6" s="35">
        <f t="shared" si="17"/>
        <v>18</v>
      </c>
      <c r="AO6" s="38">
        <v>4</v>
      </c>
      <c r="AP6" s="35">
        <f t="shared" si="18"/>
        <v>24</v>
      </c>
      <c r="AQ6" s="34">
        <v>16</v>
      </c>
      <c r="AR6" s="35">
        <f>IF(AQ6&gt;0,IF(AQ6&gt;26,1,IF(AQ6&gt;2,28-AQ6,IF(AQ6=2,27,30))),0)</f>
        <v>12</v>
      </c>
      <c r="AS6" s="38">
        <v>8</v>
      </c>
      <c r="AT6" s="35">
        <f t="shared" si="19"/>
        <v>20</v>
      </c>
      <c r="AU6" s="34">
        <v>8</v>
      </c>
      <c r="AV6" s="37">
        <f>IF(AU6&gt;0,IF(AU6&gt;26,1,IF(AU6&gt;2,28-AU6,IF(AU6=2,27,30))),0)</f>
        <v>20</v>
      </c>
      <c r="AW6" s="38">
        <v>19</v>
      </c>
      <c r="AX6" s="35">
        <f>IF(AW6&gt;0,IF(AW6&gt;26,1,IF(AW6&gt;2,28-AW6,IF(AW6=2,27,30))),0)</f>
        <v>9</v>
      </c>
    </row>
    <row r="7" spans="1:50" s="21" customFormat="1" ht="33.75">
      <c r="A7" s="74" t="s">
        <v>40</v>
      </c>
      <c r="B7" s="32">
        <v>32</v>
      </c>
      <c r="C7" s="33" t="s">
        <v>46</v>
      </c>
      <c r="D7" s="92">
        <f t="shared" si="0"/>
        <v>3</v>
      </c>
      <c r="E7" s="93">
        <f t="shared" si="1"/>
        <v>295</v>
      </c>
      <c r="F7" s="81">
        <f t="shared" si="2"/>
        <v>6</v>
      </c>
      <c r="G7" s="82">
        <f t="shared" si="3"/>
        <v>295</v>
      </c>
      <c r="H7" s="76">
        <f t="shared" si="4"/>
        <v>3</v>
      </c>
      <c r="I7" s="77">
        <f t="shared" si="5"/>
        <v>3</v>
      </c>
      <c r="K7" s="85">
        <v>16</v>
      </c>
      <c r="L7" s="84">
        <f t="shared" si="6"/>
        <v>12</v>
      </c>
      <c r="M7" s="85">
        <v>31</v>
      </c>
      <c r="N7" s="84">
        <f t="shared" si="7"/>
        <v>1</v>
      </c>
      <c r="O7" s="34">
        <v>19</v>
      </c>
      <c r="P7" s="35">
        <f t="shared" si="8"/>
        <v>9</v>
      </c>
      <c r="Q7" s="34">
        <v>15</v>
      </c>
      <c r="R7" s="35">
        <f t="shared" si="9"/>
        <v>13</v>
      </c>
      <c r="S7" s="34">
        <v>25</v>
      </c>
      <c r="T7" s="36">
        <f t="shared" si="10"/>
        <v>3</v>
      </c>
      <c r="U7" s="34">
        <v>17</v>
      </c>
      <c r="V7" s="35">
        <f t="shared" si="11"/>
        <v>11</v>
      </c>
      <c r="W7" s="38">
        <v>1</v>
      </c>
      <c r="X7" s="36">
        <f t="shared" si="12"/>
        <v>30</v>
      </c>
      <c r="Y7" s="34">
        <v>2</v>
      </c>
      <c r="Z7" s="35">
        <f t="shared" si="13"/>
        <v>27</v>
      </c>
      <c r="AA7" s="34">
        <v>14</v>
      </c>
      <c r="AB7" s="35">
        <f>IF(AA7&gt;0,IF(AA7&gt;26,1,IF(AA7&gt;2,28-AA7,IF(AA7=2,27,30))),0)</f>
        <v>14</v>
      </c>
      <c r="AC7" s="34">
        <v>23</v>
      </c>
      <c r="AD7" s="35">
        <f>IF(AC7&gt;0,IF(AC7&gt;26,1,IF(AC7&gt;2,28-AC7,IF(AC7=2,27,30))),0)</f>
        <v>5</v>
      </c>
      <c r="AE7" s="38">
        <v>21</v>
      </c>
      <c r="AF7" s="35">
        <f>IF(AE7&gt;0,IF(AE7&gt;26,1,IF(AE7&gt;2,28-AE7,IF(AE7=2,27,30))),0)</f>
        <v>7</v>
      </c>
      <c r="AG7" s="34">
        <v>8</v>
      </c>
      <c r="AH7" s="35">
        <f t="shared" si="14"/>
        <v>20</v>
      </c>
      <c r="AI7" s="34">
        <v>2</v>
      </c>
      <c r="AJ7" s="37">
        <f t="shared" si="15"/>
        <v>27</v>
      </c>
      <c r="AK7" s="34">
        <v>4</v>
      </c>
      <c r="AL7" s="35">
        <f t="shared" si="16"/>
        <v>24</v>
      </c>
      <c r="AM7" s="34">
        <v>6</v>
      </c>
      <c r="AN7" s="35">
        <f t="shared" si="17"/>
        <v>22</v>
      </c>
      <c r="AO7" s="38">
        <v>36</v>
      </c>
      <c r="AP7" s="35">
        <f t="shared" si="18"/>
        <v>1</v>
      </c>
      <c r="AQ7" s="34">
        <v>2</v>
      </c>
      <c r="AR7" s="35">
        <f>IF(AQ7&gt;0,IF(AQ7&gt;26,1,IF(AQ7&gt;2,28-AQ7,IF(AQ7=2,27,30))),0)+10</f>
        <v>37</v>
      </c>
      <c r="AS7" s="38">
        <v>36</v>
      </c>
      <c r="AT7" s="35">
        <f t="shared" si="19"/>
        <v>1</v>
      </c>
      <c r="AU7" s="34">
        <v>18</v>
      </c>
      <c r="AV7" s="37">
        <f>IF(AU7&gt;0,IF(AU7&gt;26,1,IF(AU7&gt;2,28-AU7,IF(AU7=2,27,30))),0)</f>
        <v>10</v>
      </c>
      <c r="AW7" s="38">
        <v>7</v>
      </c>
      <c r="AX7" s="35">
        <f>IF(AW7&gt;0,IF(AW7&gt;26,1,IF(AW7&gt;2,28-AW7,IF(AW7=2,27,30))),0)</f>
        <v>21</v>
      </c>
    </row>
    <row r="8" spans="1:50" s="21" customFormat="1" ht="33.75">
      <c r="A8" s="74" t="s">
        <v>40</v>
      </c>
      <c r="B8" s="32">
        <v>213</v>
      </c>
      <c r="C8" s="33" t="s">
        <v>41</v>
      </c>
      <c r="D8" s="92">
        <f t="shared" si="0"/>
        <v>4</v>
      </c>
      <c r="E8" s="93">
        <f t="shared" si="1"/>
        <v>294</v>
      </c>
      <c r="F8" s="81">
        <f t="shared" si="2"/>
        <v>7</v>
      </c>
      <c r="G8" s="82">
        <f t="shared" si="3"/>
        <v>294</v>
      </c>
      <c r="H8" s="76">
        <f t="shared" si="4"/>
        <v>4</v>
      </c>
      <c r="I8" s="77">
        <f t="shared" si="5"/>
        <v>4</v>
      </c>
      <c r="K8" s="85">
        <v>6</v>
      </c>
      <c r="L8" s="84">
        <f t="shared" si="6"/>
        <v>22</v>
      </c>
      <c r="M8" s="85">
        <v>5</v>
      </c>
      <c r="N8" s="84">
        <f t="shared" si="7"/>
        <v>23</v>
      </c>
      <c r="O8" s="34">
        <v>16</v>
      </c>
      <c r="P8" s="35">
        <f t="shared" si="8"/>
        <v>12</v>
      </c>
      <c r="Q8" s="34">
        <v>18</v>
      </c>
      <c r="R8" s="36">
        <f t="shared" si="9"/>
        <v>10</v>
      </c>
      <c r="S8" s="34">
        <v>12</v>
      </c>
      <c r="T8" s="36">
        <f t="shared" si="10"/>
        <v>16</v>
      </c>
      <c r="U8" s="34">
        <v>20</v>
      </c>
      <c r="V8" s="35">
        <f t="shared" si="11"/>
        <v>8</v>
      </c>
      <c r="W8" s="38">
        <v>12</v>
      </c>
      <c r="X8" s="36">
        <f t="shared" si="12"/>
        <v>16</v>
      </c>
      <c r="Y8" s="34">
        <v>10</v>
      </c>
      <c r="Z8" s="35">
        <f t="shared" si="13"/>
        <v>18</v>
      </c>
      <c r="AA8" s="34">
        <v>2</v>
      </c>
      <c r="AB8" s="35">
        <v>9</v>
      </c>
      <c r="AC8" s="34">
        <v>4</v>
      </c>
      <c r="AD8" s="35">
        <f>IF(AC8&gt;0,IF(AC8&gt;26,1,IF(AC8&gt;2,28-AC8,IF(AC8=2,27,30))),0)</f>
        <v>24</v>
      </c>
      <c r="AE8" s="38">
        <v>19</v>
      </c>
      <c r="AF8" s="35">
        <f>IF(AE8&gt;0,IF(AE8&gt;26,1,IF(AE8&gt;2,28-AE8,IF(AE8=2,27,30))),0)</f>
        <v>9</v>
      </c>
      <c r="AG8" s="34">
        <v>11</v>
      </c>
      <c r="AH8" s="35">
        <f t="shared" si="14"/>
        <v>17</v>
      </c>
      <c r="AI8" s="34">
        <v>5</v>
      </c>
      <c r="AJ8" s="37">
        <f t="shared" si="15"/>
        <v>23</v>
      </c>
      <c r="AK8" s="34">
        <v>2</v>
      </c>
      <c r="AL8" s="35">
        <f t="shared" si="16"/>
        <v>27</v>
      </c>
      <c r="AM8" s="34">
        <v>23</v>
      </c>
      <c r="AN8" s="35">
        <f t="shared" si="17"/>
        <v>5</v>
      </c>
      <c r="AO8" s="38">
        <v>22</v>
      </c>
      <c r="AP8" s="35">
        <f t="shared" si="18"/>
        <v>6</v>
      </c>
      <c r="AQ8" s="34">
        <v>3</v>
      </c>
      <c r="AR8" s="35">
        <v>17.5</v>
      </c>
      <c r="AS8" s="38">
        <v>26</v>
      </c>
      <c r="AT8" s="35">
        <f t="shared" si="19"/>
        <v>2</v>
      </c>
      <c r="AU8" s="34">
        <v>9</v>
      </c>
      <c r="AV8" s="37">
        <v>9.5</v>
      </c>
      <c r="AW8" s="38">
        <v>8</v>
      </c>
      <c r="AX8" s="35">
        <f>IF(AW8&gt;0,IF(AW8&gt;26,1,IF(AW8&gt;2,28-AW8,IF(AW8=2,27,30))),0)</f>
        <v>20</v>
      </c>
    </row>
    <row r="9" spans="1:50" s="21" customFormat="1" ht="42" customHeight="1">
      <c r="A9" s="74" t="s">
        <v>36</v>
      </c>
      <c r="B9" s="32">
        <v>13</v>
      </c>
      <c r="C9" s="33" t="s">
        <v>37</v>
      </c>
      <c r="D9" s="92">
        <f t="shared" si="0"/>
        <v>5</v>
      </c>
      <c r="E9" s="93">
        <f t="shared" si="1"/>
        <v>258</v>
      </c>
      <c r="F9" s="81">
        <f t="shared" si="2"/>
        <v>9</v>
      </c>
      <c r="G9" s="82">
        <f t="shared" si="3"/>
        <v>258</v>
      </c>
      <c r="H9" s="76">
        <f t="shared" si="4"/>
        <v>5</v>
      </c>
      <c r="I9" s="77">
        <f t="shared" si="5"/>
        <v>5</v>
      </c>
      <c r="K9" s="85">
        <v>4</v>
      </c>
      <c r="L9" s="84">
        <f t="shared" si="6"/>
        <v>24</v>
      </c>
      <c r="M9" s="85">
        <v>6</v>
      </c>
      <c r="N9" s="84">
        <f t="shared" si="7"/>
        <v>22</v>
      </c>
      <c r="O9" s="34">
        <v>5</v>
      </c>
      <c r="P9" s="35">
        <f t="shared" si="8"/>
        <v>23</v>
      </c>
      <c r="Q9" s="34">
        <v>11</v>
      </c>
      <c r="R9" s="36">
        <f t="shared" si="9"/>
        <v>17</v>
      </c>
      <c r="S9" s="34">
        <v>16</v>
      </c>
      <c r="T9" s="36">
        <f t="shared" si="10"/>
        <v>12</v>
      </c>
      <c r="U9" s="34">
        <v>21</v>
      </c>
      <c r="V9" s="35">
        <f t="shared" si="11"/>
        <v>7</v>
      </c>
      <c r="W9" s="38">
        <v>26</v>
      </c>
      <c r="X9" s="36">
        <f t="shared" si="12"/>
        <v>2</v>
      </c>
      <c r="Y9" s="34">
        <v>24</v>
      </c>
      <c r="Z9" s="35">
        <f t="shared" si="13"/>
        <v>4</v>
      </c>
      <c r="AA9" s="34">
        <v>16</v>
      </c>
      <c r="AB9" s="35">
        <f>IF(AA9&gt;0,IF(AA9&gt;26,1,IF(AA9&gt;2,28-AA9,IF(AA9=2,27,30))),0)</f>
        <v>12</v>
      </c>
      <c r="AC9" s="34">
        <v>30</v>
      </c>
      <c r="AD9" s="35">
        <f>IF(AC9&gt;0,IF(AC9&gt;26,1,IF(AC9&gt;2,28-AC9,IF(AC9=2,27,30))),0)</f>
        <v>1</v>
      </c>
      <c r="AE9" s="34">
        <v>18</v>
      </c>
      <c r="AF9" s="35">
        <f>IF(AE9&gt;0,IF(AE9&gt;26,1,IF(AE9&gt;2,28-AE9,IF(AE9=2,27,30))),0)</f>
        <v>10</v>
      </c>
      <c r="AG9" s="34">
        <v>22</v>
      </c>
      <c r="AH9" s="35">
        <f t="shared" si="14"/>
        <v>6</v>
      </c>
      <c r="AI9" s="34">
        <v>11</v>
      </c>
      <c r="AJ9" s="37">
        <f t="shared" si="15"/>
        <v>17</v>
      </c>
      <c r="AK9" s="34">
        <v>16</v>
      </c>
      <c r="AL9" s="35">
        <f t="shared" si="16"/>
        <v>12</v>
      </c>
      <c r="AM9" s="34">
        <v>5</v>
      </c>
      <c r="AN9" s="35">
        <f t="shared" si="17"/>
        <v>23</v>
      </c>
      <c r="AO9" s="38">
        <v>1</v>
      </c>
      <c r="AP9" s="35">
        <f t="shared" si="18"/>
        <v>30</v>
      </c>
      <c r="AQ9" s="34">
        <v>15</v>
      </c>
      <c r="AR9" s="35">
        <f>IF(AQ9&gt;0,IF(AQ9&gt;26,1,IF(AQ9&gt;2,28-AQ9,IF(AQ9=2,27,30))),0)</f>
        <v>13</v>
      </c>
      <c r="AS9" s="38">
        <v>24</v>
      </c>
      <c r="AT9" s="35">
        <f t="shared" si="19"/>
        <v>4</v>
      </c>
      <c r="AU9" s="39" t="s">
        <v>109</v>
      </c>
      <c r="AV9" s="37">
        <v>13</v>
      </c>
      <c r="AW9" s="38" t="s">
        <v>172</v>
      </c>
      <c r="AX9" s="35">
        <v>6</v>
      </c>
    </row>
    <row r="10" spans="1:50" s="21" customFormat="1" ht="33.75">
      <c r="A10" s="74" t="s">
        <v>34</v>
      </c>
      <c r="B10" s="32">
        <v>61</v>
      </c>
      <c r="C10" s="33" t="s">
        <v>42</v>
      </c>
      <c r="D10" s="92">
        <f t="shared" si="0"/>
        <v>6</v>
      </c>
      <c r="E10" s="93">
        <f t="shared" si="1"/>
        <v>244</v>
      </c>
      <c r="F10" s="81">
        <f t="shared" si="2"/>
        <v>11</v>
      </c>
      <c r="G10" s="82">
        <f t="shared" si="3"/>
        <v>244</v>
      </c>
      <c r="H10" s="76">
        <f t="shared" si="4"/>
        <v>6</v>
      </c>
      <c r="I10" s="77">
        <f t="shared" si="5"/>
        <v>6</v>
      </c>
      <c r="K10" s="85">
        <v>18</v>
      </c>
      <c r="L10" s="84">
        <f t="shared" si="6"/>
        <v>10</v>
      </c>
      <c r="M10" s="85">
        <v>2</v>
      </c>
      <c r="N10" s="84">
        <f t="shared" si="7"/>
        <v>27</v>
      </c>
      <c r="O10" s="34">
        <v>22</v>
      </c>
      <c r="P10" s="35">
        <f t="shared" si="8"/>
        <v>6</v>
      </c>
      <c r="Q10" s="34">
        <v>26</v>
      </c>
      <c r="R10" s="36">
        <f t="shared" si="9"/>
        <v>2</v>
      </c>
      <c r="S10" s="34">
        <v>8</v>
      </c>
      <c r="T10" s="36">
        <f t="shared" si="10"/>
        <v>20</v>
      </c>
      <c r="U10" s="34">
        <v>2</v>
      </c>
      <c r="V10" s="35">
        <f t="shared" si="11"/>
        <v>27</v>
      </c>
      <c r="W10" s="38">
        <v>13</v>
      </c>
      <c r="X10" s="36">
        <f t="shared" si="12"/>
        <v>15</v>
      </c>
      <c r="Y10" s="34">
        <v>9</v>
      </c>
      <c r="Z10" s="35">
        <f t="shared" si="13"/>
        <v>19</v>
      </c>
      <c r="AA10" s="34">
        <v>4</v>
      </c>
      <c r="AB10" s="35">
        <f>IF(AA10&gt;0,IF(AA10&gt;26,1,IF(AA10&gt;2,28-AA10,IF(AA10=2,27,30))),0)</f>
        <v>24</v>
      </c>
      <c r="AC10" s="34">
        <v>30</v>
      </c>
      <c r="AD10" s="35">
        <f>IF(AC10&gt;0,IF(AC10&gt;26,1,IF(AC10&gt;2,28-AC10,IF(AC10=2,27,30))),0)</f>
        <v>1</v>
      </c>
      <c r="AE10" s="105"/>
      <c r="AF10" s="45">
        <v>0</v>
      </c>
      <c r="AG10" s="34">
        <v>17</v>
      </c>
      <c r="AH10" s="35">
        <f t="shared" si="14"/>
        <v>11</v>
      </c>
      <c r="AI10" s="34">
        <v>9</v>
      </c>
      <c r="AJ10" s="37">
        <f t="shared" si="15"/>
        <v>19</v>
      </c>
      <c r="AK10" s="34">
        <v>12</v>
      </c>
      <c r="AL10" s="35">
        <f t="shared" si="16"/>
        <v>16</v>
      </c>
      <c r="AM10" s="34">
        <v>35</v>
      </c>
      <c r="AN10" s="35">
        <f t="shared" si="17"/>
        <v>1</v>
      </c>
      <c r="AO10" s="38">
        <v>34</v>
      </c>
      <c r="AP10" s="35">
        <f t="shared" si="18"/>
        <v>1</v>
      </c>
      <c r="AQ10" s="34">
        <v>4</v>
      </c>
      <c r="AR10" s="35">
        <f>IF(AQ10&gt;0,IF(AQ10&gt;26,1,IF(AQ10&gt;2,28-AQ10,IF(AQ10=2,27,30))),0)</f>
        <v>24</v>
      </c>
      <c r="AS10" s="38">
        <v>39</v>
      </c>
      <c r="AT10" s="35">
        <f t="shared" si="19"/>
        <v>1</v>
      </c>
      <c r="AU10" s="34">
        <v>14</v>
      </c>
      <c r="AV10" s="37">
        <f>IF(AU10&gt;0,IF(AU10&gt;26,1,IF(AU10&gt;2,28-AU10,IF(AU10=2,27,30))),0)</f>
        <v>14</v>
      </c>
      <c r="AW10" s="38" t="s">
        <v>172</v>
      </c>
      <c r="AX10" s="35">
        <v>6</v>
      </c>
    </row>
    <row r="11" spans="1:50" s="21" customFormat="1" ht="60" customHeight="1">
      <c r="A11" s="74" t="s">
        <v>51</v>
      </c>
      <c r="B11" s="32" t="s">
        <v>48</v>
      </c>
      <c r="C11" s="33" t="s">
        <v>96</v>
      </c>
      <c r="D11" s="92">
        <f t="shared" si="0"/>
        <v>7</v>
      </c>
      <c r="E11" s="93">
        <f t="shared" si="1"/>
        <v>203.5</v>
      </c>
      <c r="F11" s="81">
        <f t="shared" si="2"/>
        <v>17</v>
      </c>
      <c r="G11" s="82">
        <f t="shared" si="3"/>
        <v>203.5</v>
      </c>
      <c r="H11" s="76">
        <f t="shared" si="4"/>
        <v>7</v>
      </c>
      <c r="I11" s="77">
        <f t="shared" si="5"/>
        <v>7</v>
      </c>
      <c r="K11" s="86"/>
      <c r="L11" s="87">
        <v>0</v>
      </c>
      <c r="M11" s="85">
        <v>30</v>
      </c>
      <c r="N11" s="84">
        <f t="shared" si="7"/>
        <v>1</v>
      </c>
      <c r="O11" s="34">
        <v>12</v>
      </c>
      <c r="P11" s="35">
        <f t="shared" si="8"/>
        <v>16</v>
      </c>
      <c r="Q11" s="34">
        <v>2</v>
      </c>
      <c r="R11" s="36">
        <f t="shared" si="9"/>
        <v>27</v>
      </c>
      <c r="S11" s="34">
        <v>22</v>
      </c>
      <c r="T11" s="36">
        <f t="shared" si="10"/>
        <v>6</v>
      </c>
      <c r="U11" s="34">
        <v>1</v>
      </c>
      <c r="V11" s="35">
        <f t="shared" si="11"/>
        <v>30</v>
      </c>
      <c r="W11" s="38">
        <v>9</v>
      </c>
      <c r="X11" s="36">
        <f t="shared" si="12"/>
        <v>19</v>
      </c>
      <c r="Y11" s="34">
        <v>21</v>
      </c>
      <c r="Z11" s="35">
        <f t="shared" si="13"/>
        <v>7</v>
      </c>
      <c r="AA11" s="34">
        <v>13</v>
      </c>
      <c r="AB11" s="35">
        <f>IF(AA11&gt;0,IF(AA11&gt;26,1,IF(AA11&gt;2,28-AA11,IF(AA11=2,27,30))),0)</f>
        <v>15</v>
      </c>
      <c r="AC11" s="39" t="s">
        <v>135</v>
      </c>
      <c r="AD11" s="35">
        <v>15</v>
      </c>
      <c r="AE11" s="105"/>
      <c r="AF11" s="45">
        <f>IF(AE11&gt;0,IF(AE11&gt;26,1,IF(AE11&gt;2,28-AE11,IF(AE11=2,27,30))),0)</f>
        <v>0</v>
      </c>
      <c r="AG11" s="34">
        <v>9</v>
      </c>
      <c r="AH11" s="35">
        <f t="shared" si="14"/>
        <v>19</v>
      </c>
      <c r="AI11" s="40"/>
      <c r="AJ11" s="45">
        <f t="shared" si="15"/>
        <v>0</v>
      </c>
      <c r="AK11" s="40"/>
      <c r="AL11" s="45">
        <f t="shared" si="16"/>
        <v>0</v>
      </c>
      <c r="AM11" s="34">
        <v>12</v>
      </c>
      <c r="AN11" s="35">
        <f t="shared" si="17"/>
        <v>16</v>
      </c>
      <c r="AO11" s="38">
        <v>31</v>
      </c>
      <c r="AP11" s="35">
        <f t="shared" si="18"/>
        <v>1</v>
      </c>
      <c r="AQ11" s="34">
        <v>8</v>
      </c>
      <c r="AR11" s="35">
        <v>0</v>
      </c>
      <c r="AS11" s="38">
        <v>9</v>
      </c>
      <c r="AT11" s="35">
        <f t="shared" si="19"/>
        <v>19</v>
      </c>
      <c r="AU11" s="105"/>
      <c r="AV11" s="45">
        <f>IF(AU11&gt;0,IF(AU11&gt;26,1,IF(AU11&gt;2,28-AU11,IF(AU11=2,27,30))),0)</f>
        <v>0</v>
      </c>
      <c r="AW11" s="38">
        <v>3</v>
      </c>
      <c r="AX11" s="37">
        <v>12.5</v>
      </c>
    </row>
    <row r="12" spans="1:50" s="21" customFormat="1" ht="33.75">
      <c r="A12" s="74" t="s">
        <v>43</v>
      </c>
      <c r="B12" s="32" t="s">
        <v>44</v>
      </c>
      <c r="C12" s="33" t="s">
        <v>45</v>
      </c>
      <c r="D12" s="92">
        <f t="shared" si="0"/>
        <v>8</v>
      </c>
      <c r="E12" s="93">
        <f t="shared" si="1"/>
        <v>199.25</v>
      </c>
      <c r="F12" s="81">
        <f t="shared" si="2"/>
        <v>18</v>
      </c>
      <c r="G12" s="82">
        <f t="shared" si="3"/>
        <v>199.25</v>
      </c>
      <c r="H12" s="76">
        <f t="shared" si="4"/>
        <v>8</v>
      </c>
      <c r="I12" s="77">
        <f t="shared" si="5"/>
        <v>8</v>
      </c>
      <c r="K12" s="85">
        <v>14</v>
      </c>
      <c r="L12" s="84">
        <f>IF(K12&gt;0,IF(K12&gt;26,1,IF(K12&gt;2,28-K12,IF(K12=2,27,30))),0)</f>
        <v>14</v>
      </c>
      <c r="M12" s="85">
        <v>20</v>
      </c>
      <c r="N12" s="84">
        <f t="shared" si="7"/>
        <v>8</v>
      </c>
      <c r="O12" s="34">
        <v>30</v>
      </c>
      <c r="P12" s="35">
        <f t="shared" si="8"/>
        <v>1</v>
      </c>
      <c r="Q12" s="34">
        <v>29</v>
      </c>
      <c r="R12" s="36">
        <f t="shared" si="9"/>
        <v>1</v>
      </c>
      <c r="S12" s="34">
        <v>39</v>
      </c>
      <c r="T12" s="36">
        <f t="shared" si="10"/>
        <v>1</v>
      </c>
      <c r="U12" s="34">
        <v>14</v>
      </c>
      <c r="V12" s="35">
        <f t="shared" si="11"/>
        <v>14</v>
      </c>
      <c r="W12" s="38">
        <v>17</v>
      </c>
      <c r="X12" s="36">
        <f t="shared" si="12"/>
        <v>11</v>
      </c>
      <c r="Y12" s="34">
        <v>4</v>
      </c>
      <c r="Z12" s="35">
        <f t="shared" si="13"/>
        <v>24</v>
      </c>
      <c r="AA12" s="34">
        <v>1</v>
      </c>
      <c r="AB12" s="35">
        <v>10</v>
      </c>
      <c r="AC12" s="34">
        <v>18</v>
      </c>
      <c r="AD12" s="35">
        <f>IF(AC12&gt;0,IF(AC12&gt;26,1,IF(AC12&gt;2,28-AC12,IF(AC12=2,27,30))),0)</f>
        <v>10</v>
      </c>
      <c r="AE12" s="38">
        <v>17</v>
      </c>
      <c r="AF12" s="35">
        <f>IF(AE12&gt;0,IF(AE12&gt;26,1,IF(AE12&gt;2,28-AE12,IF(AE12=2,27,30))),0)</f>
        <v>11</v>
      </c>
      <c r="AG12" s="34">
        <v>21</v>
      </c>
      <c r="AH12" s="35">
        <f t="shared" si="14"/>
        <v>7</v>
      </c>
      <c r="AI12" s="34">
        <v>12</v>
      </c>
      <c r="AJ12" s="37">
        <f t="shared" si="15"/>
        <v>16</v>
      </c>
      <c r="AK12" s="34">
        <v>13</v>
      </c>
      <c r="AL12" s="35">
        <f t="shared" si="16"/>
        <v>15</v>
      </c>
      <c r="AM12" s="34">
        <v>2</v>
      </c>
      <c r="AN12" s="35">
        <f t="shared" si="17"/>
        <v>27</v>
      </c>
      <c r="AO12" s="38">
        <v>16</v>
      </c>
      <c r="AP12" s="35">
        <f t="shared" si="18"/>
        <v>12</v>
      </c>
      <c r="AQ12" s="34">
        <v>13</v>
      </c>
      <c r="AR12" s="35">
        <v>3.75</v>
      </c>
      <c r="AS12" s="38">
        <v>37</v>
      </c>
      <c r="AT12" s="35">
        <f t="shared" si="19"/>
        <v>1</v>
      </c>
      <c r="AU12" s="34">
        <v>20</v>
      </c>
      <c r="AV12" s="37">
        <v>2</v>
      </c>
      <c r="AW12" s="34" t="s">
        <v>171</v>
      </c>
      <c r="AX12" s="37">
        <v>10.5</v>
      </c>
    </row>
    <row r="13" spans="1:50" s="21" customFormat="1" ht="33.75">
      <c r="A13" s="74" t="s">
        <v>56</v>
      </c>
      <c r="B13" s="32">
        <v>33</v>
      </c>
      <c r="C13" s="33" t="s">
        <v>57</v>
      </c>
      <c r="D13" s="92">
        <f t="shared" si="0"/>
        <v>9</v>
      </c>
      <c r="E13" s="93">
        <f t="shared" si="1"/>
        <v>176.5</v>
      </c>
      <c r="F13" s="81">
        <f t="shared" si="2"/>
        <v>20</v>
      </c>
      <c r="G13" s="82">
        <f t="shared" si="3"/>
        <v>176.5</v>
      </c>
      <c r="H13" s="76">
        <f t="shared" si="4"/>
        <v>9</v>
      </c>
      <c r="I13" s="77">
        <f t="shared" si="5"/>
        <v>9</v>
      </c>
      <c r="K13" s="85"/>
      <c r="L13" s="84">
        <f>IF(K13&gt;0,IF(K13&gt;26,1,IF(K13&gt;2,28-K13,IF(K13=2,27,30))),0)</f>
        <v>0</v>
      </c>
      <c r="M13" s="85">
        <v>22</v>
      </c>
      <c r="N13" s="84">
        <f t="shared" si="7"/>
        <v>6</v>
      </c>
      <c r="O13" s="34">
        <v>3</v>
      </c>
      <c r="P13" s="35">
        <f t="shared" si="8"/>
        <v>25</v>
      </c>
      <c r="Q13" s="40"/>
      <c r="R13" s="100">
        <f t="shared" si="9"/>
        <v>0</v>
      </c>
      <c r="S13" s="34">
        <v>37</v>
      </c>
      <c r="T13" s="36">
        <f t="shared" si="10"/>
        <v>1</v>
      </c>
      <c r="U13" s="40"/>
      <c r="V13" s="100">
        <f t="shared" si="11"/>
        <v>0</v>
      </c>
      <c r="W13" s="38">
        <v>23</v>
      </c>
      <c r="X13" s="36">
        <f t="shared" si="12"/>
        <v>5</v>
      </c>
      <c r="Y13" s="34">
        <v>16</v>
      </c>
      <c r="Z13" s="35">
        <v>6</v>
      </c>
      <c r="AA13" s="34">
        <v>12</v>
      </c>
      <c r="AB13" s="35">
        <f>IF(AA13&gt;0,IF(AA13&gt;26,1,IF(AA13&gt;2,28-AA13,IF(AA13=2,27,30))),0)</f>
        <v>16</v>
      </c>
      <c r="AC13" s="40"/>
      <c r="AD13" s="45">
        <f>IF(AC13&gt;0,IF(AC13&gt;26,1,IF(AC13&gt;2,28-AC13,IF(AC13=2,27,30))),0)</f>
        <v>0</v>
      </c>
      <c r="AE13" s="38">
        <v>11</v>
      </c>
      <c r="AF13" s="35">
        <f>IF(AE13&gt;0,IF(AE13&gt;26,1,IF(AE13&gt;2,28-AE13,IF(AE13=2,27,30))),0)</f>
        <v>17</v>
      </c>
      <c r="AG13" s="40"/>
      <c r="AH13" s="45">
        <f t="shared" si="14"/>
        <v>0</v>
      </c>
      <c r="AI13" s="34">
        <v>10</v>
      </c>
      <c r="AJ13" s="37">
        <v>9</v>
      </c>
      <c r="AK13" s="34">
        <v>3</v>
      </c>
      <c r="AL13" s="35">
        <v>12.5</v>
      </c>
      <c r="AM13" s="34">
        <v>31</v>
      </c>
      <c r="AN13" s="35">
        <f t="shared" si="17"/>
        <v>1</v>
      </c>
      <c r="AO13" s="38">
        <v>20</v>
      </c>
      <c r="AP13" s="35">
        <f t="shared" si="18"/>
        <v>8</v>
      </c>
      <c r="AQ13" s="34">
        <v>6</v>
      </c>
      <c r="AR13" s="35">
        <f>IF(AQ13&gt;0,IF(AQ13&gt;26,1,IF(AQ13&gt;2,28-AQ13,IF(AQ13=2,27,30))),0)+10</f>
        <v>32</v>
      </c>
      <c r="AS13" s="38">
        <v>13</v>
      </c>
      <c r="AT13" s="35">
        <f t="shared" si="19"/>
        <v>15</v>
      </c>
      <c r="AU13" s="39" t="s">
        <v>118</v>
      </c>
      <c r="AV13" s="37">
        <v>23</v>
      </c>
      <c r="AW13" s="105"/>
      <c r="AX13" s="45">
        <f>IF(AW13&gt;0,IF(AW13&gt;26,1,IF(AW13&gt;2,28-AW13,IF(AW13=2,27,30))),0)</f>
        <v>0</v>
      </c>
    </row>
    <row r="14" spans="1:50" s="21" customFormat="1" ht="33.75">
      <c r="A14" s="74" t="s">
        <v>36</v>
      </c>
      <c r="B14" s="32">
        <v>12</v>
      </c>
      <c r="C14" s="33" t="s">
        <v>47</v>
      </c>
      <c r="D14" s="92">
        <f t="shared" si="0"/>
        <v>10</v>
      </c>
      <c r="E14" s="93">
        <f t="shared" si="1"/>
        <v>146.5</v>
      </c>
      <c r="F14" s="81">
        <f t="shared" si="2"/>
        <v>24</v>
      </c>
      <c r="G14" s="82">
        <f t="shared" si="3"/>
        <v>146.5</v>
      </c>
      <c r="H14" s="76">
        <f t="shared" si="4"/>
        <v>10</v>
      </c>
      <c r="I14" s="77">
        <f t="shared" si="5"/>
        <v>10</v>
      </c>
      <c r="K14" s="85">
        <v>17</v>
      </c>
      <c r="L14" s="84">
        <f>IF(K14&gt;0,IF(K14&gt;26,1,IF(K14&gt;2,28-K14,IF(K14=2,27,30))),0)</f>
        <v>11</v>
      </c>
      <c r="M14" s="85">
        <v>33</v>
      </c>
      <c r="N14" s="84">
        <f t="shared" si="7"/>
        <v>1</v>
      </c>
      <c r="O14" s="40"/>
      <c r="P14" s="45">
        <f t="shared" si="8"/>
        <v>0</v>
      </c>
      <c r="Q14" s="40"/>
      <c r="R14" s="100">
        <f t="shared" si="9"/>
        <v>0</v>
      </c>
      <c r="S14" s="34">
        <v>42</v>
      </c>
      <c r="T14" s="36">
        <f t="shared" si="10"/>
        <v>1</v>
      </c>
      <c r="U14" s="34">
        <v>6</v>
      </c>
      <c r="V14" s="35">
        <f t="shared" si="11"/>
        <v>22</v>
      </c>
      <c r="W14" s="38">
        <v>5</v>
      </c>
      <c r="X14" s="36">
        <f t="shared" si="12"/>
        <v>23</v>
      </c>
      <c r="Y14" s="40"/>
      <c r="Z14" s="45">
        <f t="shared" ref="Z14:Z21" si="20">IF(Y14&gt;0,IF(Y14&gt;26,1,IF(Y14&gt;2,28-Y14,IF(Y14=2,27,30))),0)</f>
        <v>0</v>
      </c>
      <c r="AA14" s="34">
        <v>24</v>
      </c>
      <c r="AB14" s="35">
        <v>1</v>
      </c>
      <c r="AC14" s="34">
        <v>30</v>
      </c>
      <c r="AD14" s="35">
        <f>IF(AC14&gt;0,IF(AC14&gt;26,1,IF(AC14&gt;2,28-AC14,IF(AC14=2,27,30))),0)</f>
        <v>1</v>
      </c>
      <c r="AE14" s="38"/>
      <c r="AF14" s="35">
        <f>IF(AE14&gt;0,IF(AE14&gt;26,1,IF(AE14&gt;2,28-AE14,IF(AE14=2,27,30))),0)</f>
        <v>0</v>
      </c>
      <c r="AG14" s="40"/>
      <c r="AH14" s="45">
        <f t="shared" si="14"/>
        <v>0</v>
      </c>
      <c r="AI14" s="34">
        <v>4</v>
      </c>
      <c r="AJ14" s="37">
        <f t="shared" ref="AJ14:AJ21" si="21">IF(AI14&gt;0,IF(AI14&gt;26,1,IF(AI14&gt;2,28-AI14,IF(AI14=2,27,30))),0)</f>
        <v>24</v>
      </c>
      <c r="AK14" s="34">
        <v>8</v>
      </c>
      <c r="AL14" s="35">
        <f>IF(AK14&gt;0,IF(AK14&gt;26,1,IF(AK14&gt;2,28-AK14,IF(AK14=2,27,30))),0)</f>
        <v>20</v>
      </c>
      <c r="AM14" s="40"/>
      <c r="AN14" s="45">
        <f t="shared" si="17"/>
        <v>0</v>
      </c>
      <c r="AO14" s="40"/>
      <c r="AP14" s="45">
        <f t="shared" si="18"/>
        <v>0</v>
      </c>
      <c r="AQ14" s="34">
        <v>2</v>
      </c>
      <c r="AR14" s="35">
        <v>13.5</v>
      </c>
      <c r="AS14" s="38">
        <v>16</v>
      </c>
      <c r="AT14" s="35">
        <f t="shared" si="19"/>
        <v>12</v>
      </c>
      <c r="AU14" s="34">
        <v>26</v>
      </c>
      <c r="AV14" s="37">
        <f>IF(AU14&gt;0,IF(AU14&gt;26,1,IF(AU14&gt;2,28-AU14,IF(AU14=2,27,30))),0)</f>
        <v>2</v>
      </c>
      <c r="AW14" s="38">
        <v>1</v>
      </c>
      <c r="AX14" s="35">
        <v>15</v>
      </c>
    </row>
    <row r="15" spans="1:50" s="21" customFormat="1" ht="57">
      <c r="A15" s="74" t="s">
        <v>94</v>
      </c>
      <c r="B15" s="32" t="s">
        <v>48</v>
      </c>
      <c r="C15" s="33" t="s">
        <v>165</v>
      </c>
      <c r="D15" s="92">
        <f t="shared" si="0"/>
        <v>11</v>
      </c>
      <c r="E15" s="93">
        <f t="shared" si="1"/>
        <v>125</v>
      </c>
      <c r="F15" s="81">
        <f t="shared" si="2"/>
        <v>26</v>
      </c>
      <c r="G15" s="82">
        <f t="shared" si="3"/>
        <v>125</v>
      </c>
      <c r="H15" s="76">
        <f t="shared" si="4"/>
        <v>11</v>
      </c>
      <c r="I15" s="77">
        <f t="shared" si="5"/>
        <v>11</v>
      </c>
      <c r="K15" s="86"/>
      <c r="L15" s="87">
        <f>IF(K15&gt;0,IF(K15&gt;26,1,IF(K15&gt;2,28-K15,IF(K15=2,27,30))),0)</f>
        <v>0</v>
      </c>
      <c r="M15" s="85">
        <v>45</v>
      </c>
      <c r="N15" s="84">
        <f t="shared" si="7"/>
        <v>1</v>
      </c>
      <c r="O15" s="40"/>
      <c r="P15" s="45">
        <f t="shared" si="8"/>
        <v>0</v>
      </c>
      <c r="Q15" s="34">
        <v>19</v>
      </c>
      <c r="R15" s="36">
        <f t="shared" si="9"/>
        <v>9</v>
      </c>
      <c r="S15" s="34">
        <v>28</v>
      </c>
      <c r="T15" s="36">
        <f t="shared" si="10"/>
        <v>1</v>
      </c>
      <c r="U15" s="40"/>
      <c r="V15" s="100">
        <f t="shared" si="11"/>
        <v>0</v>
      </c>
      <c r="W15" s="105"/>
      <c r="X15" s="100">
        <f t="shared" si="12"/>
        <v>0</v>
      </c>
      <c r="Y15" s="40"/>
      <c r="Z15" s="45">
        <f t="shared" si="20"/>
        <v>0</v>
      </c>
      <c r="AA15" s="34">
        <v>10</v>
      </c>
      <c r="AB15" s="35">
        <f>IF(AA15&gt;0,IF(AA15&gt;26,1,IF(AA15&gt;2,28-AA15,IF(AA15=2,27,30))),0)</f>
        <v>18</v>
      </c>
      <c r="AC15" s="40"/>
      <c r="AD15" s="45">
        <f>IF(AC15&gt;0,IF(AC15&gt;26,1,IF(AC15&gt;2,28-AC15,IF(AC15=2,27,30))),0)</f>
        <v>0</v>
      </c>
      <c r="AE15" s="38">
        <v>12</v>
      </c>
      <c r="AF15" s="35">
        <f>IF(AE15&gt;0,IF(AE15&gt;26,1,IF(AE15&gt;2,28-AE15,IF(AE15=2,27,30))),0)</f>
        <v>16</v>
      </c>
      <c r="AG15" s="40"/>
      <c r="AH15" s="45">
        <f t="shared" si="14"/>
        <v>0</v>
      </c>
      <c r="AI15" s="40"/>
      <c r="AJ15" s="45">
        <f t="shared" si="21"/>
        <v>0</v>
      </c>
      <c r="AK15" s="40"/>
      <c r="AL15" s="45">
        <f>IF(AK15&gt;0,IF(AK15&gt;26,1,IF(AK15&gt;2,28-AK15,IF(AK15=2,27,30))),0)</f>
        <v>0</v>
      </c>
      <c r="AM15" s="34">
        <v>27</v>
      </c>
      <c r="AN15" s="35">
        <f t="shared" si="17"/>
        <v>1</v>
      </c>
      <c r="AO15" s="38">
        <v>21</v>
      </c>
      <c r="AP15" s="35">
        <f t="shared" si="18"/>
        <v>7</v>
      </c>
      <c r="AQ15" s="38">
        <v>4</v>
      </c>
      <c r="AR15" s="35">
        <f>IF(AQ15&gt;0,IF(AQ15&gt;26,1,IF(AQ15&gt;2,28-AQ15,IF(AQ15=2,27,30))),0)+10</f>
        <v>34</v>
      </c>
      <c r="AS15" s="40"/>
      <c r="AT15" s="45">
        <f t="shared" si="19"/>
        <v>0</v>
      </c>
      <c r="AU15" s="34">
        <v>3</v>
      </c>
      <c r="AV15" s="37">
        <f>IF(AU15&gt;0,IF(AU15&gt;26,1,IF(AU15&gt;2,28-AU15,IF(AU15=2,27,30))),0)</f>
        <v>25</v>
      </c>
      <c r="AW15" s="110">
        <v>15</v>
      </c>
      <c r="AX15" s="35">
        <f>IF(AW15&gt;0,IF(AW15&gt;26,1,IF(AW15&gt;2,28-AW15,IF(AW15=2,27,30))),0)</f>
        <v>13</v>
      </c>
    </row>
    <row r="16" spans="1:50" s="21" customFormat="1" ht="33.75">
      <c r="A16" s="74" t="s">
        <v>40</v>
      </c>
      <c r="B16" s="32">
        <v>218</v>
      </c>
      <c r="C16" s="33" t="s">
        <v>52</v>
      </c>
      <c r="D16" s="92">
        <f t="shared" si="0"/>
        <v>12</v>
      </c>
      <c r="E16" s="93">
        <f t="shared" si="1"/>
        <v>118.5</v>
      </c>
      <c r="F16" s="81">
        <f t="shared" si="2"/>
        <v>27</v>
      </c>
      <c r="G16" s="82">
        <f t="shared" si="3"/>
        <v>118.5</v>
      </c>
      <c r="H16" s="76">
        <f t="shared" si="4"/>
        <v>12</v>
      </c>
      <c r="I16" s="77">
        <f t="shared" si="5"/>
        <v>12</v>
      </c>
      <c r="K16" s="86"/>
      <c r="L16" s="87">
        <f>IF(K16&gt;0,IF(K16&gt;26,1,IF(K16&gt;2,28-K16,IF(K16=2,27,30))),0)</f>
        <v>0</v>
      </c>
      <c r="M16" s="85">
        <v>44</v>
      </c>
      <c r="N16" s="84">
        <f t="shared" si="7"/>
        <v>1</v>
      </c>
      <c r="O16" s="40"/>
      <c r="P16" s="45">
        <f t="shared" si="8"/>
        <v>0</v>
      </c>
      <c r="Q16" s="34">
        <v>4</v>
      </c>
      <c r="R16" s="36">
        <f t="shared" si="9"/>
        <v>24</v>
      </c>
      <c r="S16" s="40"/>
      <c r="T16" s="100">
        <f t="shared" si="10"/>
        <v>0</v>
      </c>
      <c r="U16" s="34">
        <v>19</v>
      </c>
      <c r="V16" s="35">
        <f t="shared" si="11"/>
        <v>9</v>
      </c>
      <c r="W16" s="38">
        <v>7</v>
      </c>
      <c r="X16" s="36">
        <f t="shared" si="12"/>
        <v>21</v>
      </c>
      <c r="Y16" s="40"/>
      <c r="Z16" s="45">
        <f t="shared" si="20"/>
        <v>0</v>
      </c>
      <c r="AA16" s="40"/>
      <c r="AB16" s="45">
        <f>IF(AA16&gt;0,IF(AA16&gt;26,1,IF(AA16&gt;2,28-AA16,IF(AA16=2,27,30))),0)</f>
        <v>0</v>
      </c>
      <c r="AC16" s="34">
        <v>19</v>
      </c>
      <c r="AD16" s="35">
        <v>4.5</v>
      </c>
      <c r="AE16" s="38">
        <v>10</v>
      </c>
      <c r="AF16" s="35">
        <v>9</v>
      </c>
      <c r="AG16" s="40"/>
      <c r="AH16" s="45">
        <f t="shared" si="14"/>
        <v>0</v>
      </c>
      <c r="AI16" s="40"/>
      <c r="AJ16" s="45">
        <f t="shared" si="21"/>
        <v>0</v>
      </c>
      <c r="AK16" s="34">
        <v>22</v>
      </c>
      <c r="AL16" s="35">
        <f>IF(AK16&gt;0,IF(AK16&gt;26,1,IF(AK16&gt;2,28-AK16,IF(AK16=2,27,30))),0)</f>
        <v>6</v>
      </c>
      <c r="AM16" s="34">
        <v>35</v>
      </c>
      <c r="AN16" s="35">
        <f t="shared" si="17"/>
        <v>1</v>
      </c>
      <c r="AO16" s="38">
        <v>26</v>
      </c>
      <c r="AP16" s="35">
        <f t="shared" si="18"/>
        <v>2</v>
      </c>
      <c r="AQ16" s="40"/>
      <c r="AR16" s="45">
        <f>IF(AQ16&gt;0,IF(AQ16&gt;26,1,IF(AQ16&gt;2,28-AQ16,IF(AQ16=2,27,30))),0)</f>
        <v>0</v>
      </c>
      <c r="AS16" s="38">
        <v>1</v>
      </c>
      <c r="AT16" s="35">
        <f t="shared" si="19"/>
        <v>30</v>
      </c>
      <c r="AU16" s="39" t="s">
        <v>121</v>
      </c>
      <c r="AV16" s="37">
        <v>8.5</v>
      </c>
      <c r="AW16" s="38" t="s">
        <v>173</v>
      </c>
      <c r="AX16" s="35">
        <v>2.5</v>
      </c>
    </row>
    <row r="17" spans="1:50" s="21" customFormat="1" ht="33.75">
      <c r="A17" s="74" t="s">
        <v>40</v>
      </c>
      <c r="B17" s="32">
        <v>440</v>
      </c>
      <c r="C17" s="33" t="s">
        <v>116</v>
      </c>
      <c r="D17" s="92">
        <f t="shared" si="0"/>
        <v>13</v>
      </c>
      <c r="E17" s="93">
        <f t="shared" si="1"/>
        <v>76.75</v>
      </c>
      <c r="F17" s="81">
        <f t="shared" si="2"/>
        <v>34</v>
      </c>
      <c r="G17" s="82">
        <f t="shared" si="3"/>
        <v>76.75</v>
      </c>
      <c r="H17" s="76">
        <f t="shared" si="4"/>
        <v>13</v>
      </c>
      <c r="I17" s="77">
        <f t="shared" si="5"/>
        <v>13</v>
      </c>
      <c r="K17" s="85">
        <v>19</v>
      </c>
      <c r="L17" s="84">
        <v>4.5</v>
      </c>
      <c r="M17" s="85">
        <v>26</v>
      </c>
      <c r="N17" s="84">
        <f t="shared" si="7"/>
        <v>2</v>
      </c>
      <c r="O17" s="34">
        <v>10</v>
      </c>
      <c r="P17" s="35">
        <f t="shared" si="8"/>
        <v>18</v>
      </c>
      <c r="Q17" s="34">
        <v>5</v>
      </c>
      <c r="R17" s="36">
        <v>11.5</v>
      </c>
      <c r="S17" s="34">
        <v>36</v>
      </c>
      <c r="T17" s="36">
        <f t="shared" si="10"/>
        <v>1</v>
      </c>
      <c r="U17" s="34">
        <v>24</v>
      </c>
      <c r="V17" s="35">
        <v>2</v>
      </c>
      <c r="W17" s="105"/>
      <c r="X17" s="100">
        <f t="shared" si="12"/>
        <v>0</v>
      </c>
      <c r="Y17" s="34">
        <v>27</v>
      </c>
      <c r="Z17" s="35">
        <f t="shared" si="20"/>
        <v>1</v>
      </c>
      <c r="AA17" s="34">
        <v>9</v>
      </c>
      <c r="AB17" s="35">
        <v>4.75</v>
      </c>
      <c r="AC17" s="34">
        <v>26</v>
      </c>
      <c r="AD17" s="35">
        <f>IF(AC17&gt;0,IF(AC17&gt;26,1,IF(AC17&gt;2,28-AC17,IF(AC17=2,27,30))),0)</f>
        <v>2</v>
      </c>
      <c r="AE17" s="38">
        <v>13</v>
      </c>
      <c r="AF17" s="35">
        <v>5</v>
      </c>
      <c r="AG17" s="40"/>
      <c r="AH17" s="45">
        <f t="shared" si="14"/>
        <v>0</v>
      </c>
      <c r="AI17" s="40"/>
      <c r="AJ17" s="45">
        <f t="shared" si="21"/>
        <v>0</v>
      </c>
      <c r="AK17" s="34">
        <v>18</v>
      </c>
      <c r="AL17" s="35">
        <v>5</v>
      </c>
      <c r="AM17" s="34">
        <v>25</v>
      </c>
      <c r="AN17" s="35">
        <f t="shared" si="17"/>
        <v>3</v>
      </c>
      <c r="AO17" s="38">
        <v>37</v>
      </c>
      <c r="AP17" s="35">
        <f t="shared" si="18"/>
        <v>1</v>
      </c>
      <c r="AQ17" s="34">
        <v>5</v>
      </c>
      <c r="AR17" s="35">
        <v>5.75</v>
      </c>
      <c r="AS17" s="38">
        <v>18</v>
      </c>
      <c r="AT17" s="35">
        <f t="shared" si="19"/>
        <v>10</v>
      </c>
      <c r="AU17" s="34">
        <v>27</v>
      </c>
      <c r="AV17" s="37">
        <v>0.25</v>
      </c>
      <c r="AW17" s="105"/>
      <c r="AX17" s="45">
        <f>IF(AW17&gt;0,IF(AW17&gt;26,1,IF(AW17&gt;2,28-AW17,IF(AW17=2,27,30))),0)</f>
        <v>0</v>
      </c>
    </row>
    <row r="18" spans="1:50" s="21" customFormat="1" ht="33.75">
      <c r="A18" s="74" t="s">
        <v>49</v>
      </c>
      <c r="B18" s="32">
        <v>22</v>
      </c>
      <c r="C18" s="33" t="s">
        <v>55</v>
      </c>
      <c r="D18" s="92">
        <f t="shared" si="0"/>
        <v>14</v>
      </c>
      <c r="E18" s="93">
        <f t="shared" si="1"/>
        <v>45</v>
      </c>
      <c r="F18" s="81">
        <f t="shared" si="2"/>
        <v>42</v>
      </c>
      <c r="G18" s="82">
        <f t="shared" si="3"/>
        <v>45</v>
      </c>
      <c r="H18" s="76">
        <f t="shared" si="4"/>
        <v>14</v>
      </c>
      <c r="I18" s="77">
        <f t="shared" si="5"/>
        <v>14</v>
      </c>
      <c r="K18" s="86"/>
      <c r="L18" s="87">
        <f>IF(K18&gt;0,IF(K18&gt;26,1,IF(K18&gt;2,28-K18,IF(K18=2,27,30))),0)</f>
        <v>0</v>
      </c>
      <c r="M18" s="85">
        <v>47</v>
      </c>
      <c r="N18" s="84">
        <f t="shared" si="7"/>
        <v>1</v>
      </c>
      <c r="O18" s="40"/>
      <c r="P18" s="45">
        <f t="shared" si="8"/>
        <v>0</v>
      </c>
      <c r="Q18" s="34">
        <v>20</v>
      </c>
      <c r="R18" s="36">
        <f>IF(Q18&gt;0,IF(Q18&gt;26,1,IF(Q18&gt;2,28-Q18,IF(Q18=2,27,30))),0)</f>
        <v>8</v>
      </c>
      <c r="S18" s="40"/>
      <c r="T18" s="100">
        <f t="shared" si="10"/>
        <v>0</v>
      </c>
      <c r="U18" s="40"/>
      <c r="V18" s="100">
        <f>IF(U18&gt;0,IF(U18&gt;26,1,IF(U18&gt;2,28-U18,IF(U18=2,27,30))),0)</f>
        <v>0</v>
      </c>
      <c r="W18" s="105"/>
      <c r="X18" s="100">
        <f t="shared" si="12"/>
        <v>0</v>
      </c>
      <c r="Y18" s="40"/>
      <c r="Z18" s="45">
        <f t="shared" si="20"/>
        <v>0</v>
      </c>
      <c r="AA18" s="34">
        <v>2</v>
      </c>
      <c r="AB18" s="35">
        <v>9</v>
      </c>
      <c r="AC18" s="40"/>
      <c r="AD18" s="45">
        <f>IF(AC18&gt;0,IF(AC18&gt;26,1,IF(AC18&gt;2,28-AC18,IF(AC18=2,27,30))),0)</f>
        <v>0</v>
      </c>
      <c r="AE18" s="105"/>
      <c r="AF18" s="45">
        <f>IF(AE18&gt;0,IF(AE18&gt;26,1,IF(AE18&gt;2,28-AE18,IF(AE18=2,27,30))),0)</f>
        <v>0</v>
      </c>
      <c r="AG18" s="40"/>
      <c r="AH18" s="45">
        <f t="shared" si="14"/>
        <v>0</v>
      </c>
      <c r="AI18" s="40"/>
      <c r="AJ18" s="45">
        <f t="shared" si="21"/>
        <v>0</v>
      </c>
      <c r="AK18" s="40"/>
      <c r="AL18" s="45">
        <f>IF(AK18&gt;0,IF(AK18&gt;26,1,IF(AK18&gt;2,28-AK18,IF(AK18=2,27,30))),0)</f>
        <v>0</v>
      </c>
      <c r="AM18" s="40"/>
      <c r="AN18" s="45">
        <f t="shared" si="17"/>
        <v>0</v>
      </c>
      <c r="AO18" s="40"/>
      <c r="AP18" s="45">
        <f t="shared" si="18"/>
        <v>0</v>
      </c>
      <c r="AQ18" s="34">
        <v>3</v>
      </c>
      <c r="AR18" s="35">
        <v>17.5</v>
      </c>
      <c r="AS18" s="40"/>
      <c r="AT18" s="45">
        <f t="shared" si="19"/>
        <v>0</v>
      </c>
      <c r="AU18" s="34">
        <v>9</v>
      </c>
      <c r="AV18" s="37">
        <v>9.5</v>
      </c>
      <c r="AW18" s="105"/>
      <c r="AX18" s="45">
        <f>IF(AW18&gt;0,IF(AW18&gt;26,1,IF(AW18&gt;2,28-AW18,IF(AW18=2,27,30))),0)</f>
        <v>0</v>
      </c>
    </row>
    <row r="19" spans="1:50" s="21" customFormat="1" ht="33.75">
      <c r="A19" s="74" t="s">
        <v>49</v>
      </c>
      <c r="B19" s="32">
        <v>18</v>
      </c>
      <c r="C19" s="33" t="s">
        <v>50</v>
      </c>
      <c r="D19" s="92">
        <f t="shared" si="0"/>
        <v>15</v>
      </c>
      <c r="E19" s="93">
        <f t="shared" si="1"/>
        <v>31</v>
      </c>
      <c r="F19" s="81">
        <f t="shared" si="2"/>
        <v>46</v>
      </c>
      <c r="G19" s="82">
        <f t="shared" si="3"/>
        <v>31</v>
      </c>
      <c r="H19" s="76">
        <f t="shared" si="4"/>
        <v>15</v>
      </c>
      <c r="I19" s="77">
        <f t="shared" si="5"/>
        <v>15</v>
      </c>
      <c r="K19" s="85">
        <v>19</v>
      </c>
      <c r="L19" s="84">
        <v>4.5</v>
      </c>
      <c r="M19" s="85">
        <v>43</v>
      </c>
      <c r="N19" s="84">
        <f t="shared" si="7"/>
        <v>1</v>
      </c>
      <c r="O19" s="34">
        <v>24</v>
      </c>
      <c r="P19" s="35">
        <f t="shared" si="8"/>
        <v>4</v>
      </c>
      <c r="Q19" s="40"/>
      <c r="R19" s="45">
        <f>IF(Q19&gt;0,IF(Q19&gt;26,1,IF(Q19&gt;2,28-Q19,IF(Q19=2,27,30))),0)</f>
        <v>0</v>
      </c>
      <c r="S19" s="34">
        <v>19</v>
      </c>
      <c r="T19" s="36">
        <f t="shared" si="10"/>
        <v>9</v>
      </c>
      <c r="U19" s="40"/>
      <c r="V19" s="100">
        <f>IF(U19&gt;0,IF(U19&gt;26,1,IF(U19&gt;2,28-U19,IF(U19=2,27,30))),0)</f>
        <v>0</v>
      </c>
      <c r="W19" s="105"/>
      <c r="X19" s="100">
        <f t="shared" si="12"/>
        <v>0</v>
      </c>
      <c r="Y19" s="40"/>
      <c r="Z19" s="45">
        <f t="shared" si="20"/>
        <v>0</v>
      </c>
      <c r="AA19" s="40"/>
      <c r="AB19" s="45">
        <f>IF(AA19&gt;0,IF(AA19&gt;26,1,IF(AA19&gt;2,28-AA19,IF(AA19=2,27,30))),0)</f>
        <v>0</v>
      </c>
      <c r="AC19" s="40"/>
      <c r="AD19" s="45">
        <f>IF(AC19&gt;0,IF(AC19&gt;26,1,IF(AC19&gt;2,28-AC19,IF(AC19=2,27,30))),0)</f>
        <v>0</v>
      </c>
      <c r="AE19" s="105"/>
      <c r="AF19" s="45">
        <f>IF(AE19&gt;0,IF(AE19&gt;26,1,IF(AE19&gt;2,28-AE19,IF(AE19=2,27,30))),0)</f>
        <v>0</v>
      </c>
      <c r="AG19" s="40"/>
      <c r="AH19" s="45">
        <f t="shared" si="14"/>
        <v>0</v>
      </c>
      <c r="AI19" s="40"/>
      <c r="AJ19" s="45">
        <f t="shared" si="21"/>
        <v>0</v>
      </c>
      <c r="AK19" s="40"/>
      <c r="AL19" s="45">
        <f>IF(AK19&gt;0,IF(AK19&gt;26,1,IF(AK19&gt;2,28-AK19,IF(AK19=2,27,30))),0)</f>
        <v>0</v>
      </c>
      <c r="AM19" s="40"/>
      <c r="AN19" s="45">
        <f t="shared" si="17"/>
        <v>0</v>
      </c>
      <c r="AO19" s="40"/>
      <c r="AP19" s="45">
        <f t="shared" si="18"/>
        <v>0</v>
      </c>
      <c r="AQ19" s="34">
        <v>22</v>
      </c>
      <c r="AR19" s="35">
        <v>0</v>
      </c>
      <c r="AS19" s="40"/>
      <c r="AT19" s="45">
        <f t="shared" si="19"/>
        <v>0</v>
      </c>
      <c r="AU19" s="105"/>
      <c r="AV19" s="45">
        <f>IF(AU19&gt;0,IF(AU19&gt;26,1,IF(AU19&gt;2,28-AU19,IF(AU19=2,27,30))),0)</f>
        <v>0</v>
      </c>
      <c r="AW19" s="38">
        <v>3</v>
      </c>
      <c r="AX19" s="37">
        <v>12.5</v>
      </c>
    </row>
    <row r="20" spans="1:50" s="21" customFormat="1" ht="33.75">
      <c r="A20" s="74" t="s">
        <v>36</v>
      </c>
      <c r="B20" s="32">
        <v>15</v>
      </c>
      <c r="C20" s="33" t="s">
        <v>53</v>
      </c>
      <c r="D20" s="92">
        <f t="shared" si="0"/>
        <v>16</v>
      </c>
      <c r="E20" s="93">
        <f t="shared" si="1"/>
        <v>24</v>
      </c>
      <c r="F20" s="81">
        <f t="shared" si="2"/>
        <v>49</v>
      </c>
      <c r="G20" s="82">
        <f t="shared" si="3"/>
        <v>24</v>
      </c>
      <c r="H20" s="76">
        <f t="shared" si="4"/>
        <v>16</v>
      </c>
      <c r="I20" s="77">
        <f t="shared" si="5"/>
        <v>16</v>
      </c>
      <c r="K20" s="86"/>
      <c r="L20" s="87">
        <f>IF(K20&gt;0,IF(K20&gt;26,1,IF(K20&gt;2,28-K20,IF(K20=2,27,30))),0)</f>
        <v>0</v>
      </c>
      <c r="M20" s="85">
        <v>16</v>
      </c>
      <c r="N20" s="84">
        <f t="shared" si="7"/>
        <v>12</v>
      </c>
      <c r="O20" s="40"/>
      <c r="P20" s="45">
        <f t="shared" si="8"/>
        <v>0</v>
      </c>
      <c r="Q20" s="40"/>
      <c r="R20" s="100">
        <f>IF(Q20&gt;0,IF(Q20&gt;26,1,IF(Q20&gt;2,28-Q20,IF(Q20=2,27,30))),0)</f>
        <v>0</v>
      </c>
      <c r="S20" s="34">
        <v>35</v>
      </c>
      <c r="T20" s="36">
        <f t="shared" si="10"/>
        <v>1</v>
      </c>
      <c r="U20" s="40"/>
      <c r="V20" s="100">
        <f>IF(U20&gt;0,IF(U20&gt;26,1,IF(U20&gt;2,28-U20,IF(U20=2,27,30))),0)</f>
        <v>0</v>
      </c>
      <c r="W20" s="105"/>
      <c r="X20" s="100">
        <f t="shared" si="12"/>
        <v>0</v>
      </c>
      <c r="Y20" s="40"/>
      <c r="Z20" s="45">
        <f t="shared" si="20"/>
        <v>0</v>
      </c>
      <c r="AA20" s="34">
        <v>29</v>
      </c>
      <c r="AB20" s="35">
        <f>IF(AA20&gt;0,IF(AA20&gt;26,1,IF(AA20&gt;2,28-AA20,IF(AA20=2,27,30))),0)</f>
        <v>1</v>
      </c>
      <c r="AC20" s="40"/>
      <c r="AD20" s="45">
        <f>IF(AC20&gt;0,IF(AC20&gt;26,1,IF(AC20&gt;2,28-AC20,IF(AC20=2,27,30))),0)</f>
        <v>0</v>
      </c>
      <c r="AE20" s="105"/>
      <c r="AF20" s="45">
        <f>IF(AE20&gt;0,IF(AE20&gt;26,1,IF(AE20&gt;2,28-AE20,IF(AE20=2,27,30))),0)</f>
        <v>0</v>
      </c>
      <c r="AG20" s="40"/>
      <c r="AH20" s="45">
        <f t="shared" si="14"/>
        <v>0</v>
      </c>
      <c r="AI20" s="40"/>
      <c r="AJ20" s="45">
        <f t="shared" si="21"/>
        <v>0</v>
      </c>
      <c r="AK20" s="40"/>
      <c r="AL20" s="45">
        <f>IF(AK20&gt;0,IF(AK20&gt;26,1,IF(AK20&gt;2,28-AK20,IF(AK20=2,27,30))),0)</f>
        <v>0</v>
      </c>
      <c r="AM20" s="40"/>
      <c r="AN20" s="45">
        <f t="shared" si="17"/>
        <v>0</v>
      </c>
      <c r="AO20" s="40"/>
      <c r="AP20" s="45">
        <f t="shared" si="18"/>
        <v>0</v>
      </c>
      <c r="AQ20" s="34">
        <v>8</v>
      </c>
      <c r="AR20" s="35">
        <v>10</v>
      </c>
      <c r="AS20" s="40"/>
      <c r="AT20" s="45">
        <f t="shared" si="19"/>
        <v>0</v>
      </c>
      <c r="AU20" s="105"/>
      <c r="AV20" s="45">
        <f>IF(AU20&gt;0,IF(AU20&gt;26,1,IF(AU20&gt;2,28-AU20,IF(AU20=2,27,30))),0)</f>
        <v>0</v>
      </c>
      <c r="AW20" s="105"/>
      <c r="AX20" s="45">
        <f>IF(AW20&gt;0,IF(AW20&gt;26,1,IF(AW20&gt;2,28-AW20,IF(AW20=2,27,30))),0)</f>
        <v>0</v>
      </c>
    </row>
    <row r="21" spans="1:50" s="21" customFormat="1" ht="33.75">
      <c r="A21" s="78" t="s">
        <v>40</v>
      </c>
      <c r="B21" s="79">
        <v>214</v>
      </c>
      <c r="C21" s="33" t="s">
        <v>54</v>
      </c>
      <c r="D21" s="92">
        <f t="shared" si="0"/>
        <v>17</v>
      </c>
      <c r="E21" s="93">
        <f t="shared" si="1"/>
        <v>16</v>
      </c>
      <c r="F21" s="81">
        <f t="shared" si="2"/>
        <v>52</v>
      </c>
      <c r="G21" s="82">
        <f t="shared" si="3"/>
        <v>16</v>
      </c>
      <c r="H21" s="76">
        <f t="shared" si="4"/>
        <v>17</v>
      </c>
      <c r="I21" s="77">
        <f t="shared" si="5"/>
        <v>17</v>
      </c>
      <c r="K21" s="88"/>
      <c r="L21" s="87">
        <f>IF(K21&gt;0,IF(K21&gt;26,1,IF(K21&gt;2,28-K21,IF(K21=2,27,30))),0)</f>
        <v>0</v>
      </c>
      <c r="M21" s="89">
        <v>39</v>
      </c>
      <c r="N21" s="84">
        <f t="shared" si="7"/>
        <v>1</v>
      </c>
      <c r="O21" s="98"/>
      <c r="P21" s="99">
        <f t="shared" si="8"/>
        <v>0</v>
      </c>
      <c r="Q21" s="41">
        <v>16</v>
      </c>
      <c r="R21" s="113">
        <f>IF(Q21&gt;0,IF(Q21&gt;26,1,IF(Q21&gt;2,28-Q21,IF(Q21=2,27,30))),0)</f>
        <v>12</v>
      </c>
      <c r="S21" s="40"/>
      <c r="T21" s="100">
        <f t="shared" si="10"/>
        <v>0</v>
      </c>
      <c r="U21" s="40"/>
      <c r="V21" s="100">
        <f>IF(U21&gt;0,IF(U21&gt;26,1,IF(U21&gt;2,28-U21,IF(U21=2,27,30))),0)</f>
        <v>0</v>
      </c>
      <c r="W21" s="106"/>
      <c r="X21" s="107">
        <f t="shared" si="12"/>
        <v>0</v>
      </c>
      <c r="Y21" s="98"/>
      <c r="Z21" s="99">
        <f t="shared" si="20"/>
        <v>0</v>
      </c>
      <c r="AA21" s="41">
        <v>24</v>
      </c>
      <c r="AB21" s="42">
        <v>1</v>
      </c>
      <c r="AC21" s="34">
        <v>30</v>
      </c>
      <c r="AD21" s="35">
        <f>IF(AC21&gt;0,IF(AC21&gt;26,1,IF(AC21&gt;2,28-AC21,IF(AC21=2,27,30))),0)</f>
        <v>1</v>
      </c>
      <c r="AE21" s="111"/>
      <c r="AF21" s="99">
        <f>IF(AE21&gt;0,IF(AE21&gt;26,1,IF(AE21&gt;2,28-AE21,IF(AE21=2,27,30))),0)</f>
        <v>0</v>
      </c>
      <c r="AG21" s="98"/>
      <c r="AH21" s="99">
        <f t="shared" si="14"/>
        <v>0</v>
      </c>
      <c r="AI21" s="40"/>
      <c r="AJ21" s="45">
        <f t="shared" si="21"/>
        <v>0</v>
      </c>
      <c r="AK21" s="40"/>
      <c r="AL21" s="45">
        <f>IF(AK21&gt;0,IF(AK21&gt;26,1,IF(AK21&gt;2,28-AK21,IF(AK21=2,27,30))),0)</f>
        <v>0</v>
      </c>
      <c r="AM21" s="40"/>
      <c r="AN21" s="45">
        <f t="shared" si="17"/>
        <v>0</v>
      </c>
      <c r="AO21" s="40"/>
      <c r="AP21" s="45">
        <f t="shared" si="18"/>
        <v>0</v>
      </c>
      <c r="AQ21" s="40"/>
      <c r="AR21" s="45">
        <f>IF(AQ21&gt;0,IF(AQ21&gt;26,1,IF(AQ21&gt;2,28-AQ21,IF(AQ21=2,27,30))),0)</f>
        <v>0</v>
      </c>
      <c r="AS21" s="43">
        <v>28</v>
      </c>
      <c r="AT21" s="42">
        <f t="shared" si="19"/>
        <v>1</v>
      </c>
      <c r="AU21" s="105"/>
      <c r="AV21" s="45">
        <f>IF(AU21&gt;0,IF(AU21&gt;26,1,IF(AU21&gt;2,28-AU21,IF(AU21=2,27,30))),0)</f>
        <v>0</v>
      </c>
      <c r="AW21" s="105"/>
      <c r="AX21" s="45">
        <f>IF(AW21&gt;0,IF(AW21&gt;26,1,IF(AW21&gt;2,28-AW21,IF(AW21=2,27,30))),0)</f>
        <v>0</v>
      </c>
    </row>
    <row r="22" spans="1:50" s="21" customFormat="1" ht="34.5" customHeight="1">
      <c r="A22" s="72"/>
      <c r="B22" s="44"/>
      <c r="C22" s="95" t="s">
        <v>88</v>
      </c>
      <c r="D22" s="19"/>
      <c r="E22" s="18"/>
      <c r="F22" s="19"/>
      <c r="G22" s="19"/>
      <c r="H22" s="19"/>
      <c r="I22" s="20"/>
      <c r="K22" s="17"/>
      <c r="L22" s="22"/>
      <c r="M22" s="17"/>
      <c r="N22" s="17"/>
      <c r="O22" s="17"/>
      <c r="P22" s="17"/>
      <c r="Q22" s="17"/>
      <c r="R22" s="19"/>
      <c r="S22" s="17"/>
      <c r="T22" s="19"/>
      <c r="U22" s="17"/>
      <c r="V22" s="17"/>
      <c r="W22" s="17"/>
      <c r="X22" s="19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23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23"/>
      <c r="AW22" s="17"/>
      <c r="AX22" s="17"/>
    </row>
    <row r="23" spans="1:50" s="21" customFormat="1" ht="33.75">
      <c r="A23" s="74" t="s">
        <v>49</v>
      </c>
      <c r="B23" s="32">
        <v>2</v>
      </c>
      <c r="C23" s="33" t="s">
        <v>60</v>
      </c>
      <c r="D23" s="92">
        <f t="shared" ref="D23:D40" si="22">_xlfn.RANK.EQ(E23,$E$23:$E$40,0)</f>
        <v>1</v>
      </c>
      <c r="E23" s="93">
        <f t="shared" ref="E23:E40" si="23">G23</f>
        <v>333.5</v>
      </c>
      <c r="F23" s="81">
        <f t="shared" ref="F23:F40" si="24">_xlfn.RANK.EQ(G23,$G$5:$G$64,0)</f>
        <v>4</v>
      </c>
      <c r="G23" s="82">
        <f t="shared" ref="G23:G40" si="25">L23+N23+P23+R23+V23+AJ23+T23+AL23+AB23+AH23+AD23+AR23+AV23+Z23+AT23+AN23+X23+AP23+AX23+AF23</f>
        <v>333.5</v>
      </c>
      <c r="H23" s="76">
        <f t="shared" ref="H23:H37" si="26">1+H22</f>
        <v>1</v>
      </c>
      <c r="I23" s="77">
        <f t="shared" ref="I23:I37" si="27">I22+1</f>
        <v>1</v>
      </c>
      <c r="K23" s="85">
        <v>7</v>
      </c>
      <c r="L23" s="90">
        <f t="shared" ref="L23:L31" si="28">IF(K23&gt;0,IF(K23&gt;26,1,IF(K23&gt;2,28-K23,IF(K23=2,27,30))),0)</f>
        <v>21</v>
      </c>
      <c r="M23" s="85">
        <v>1</v>
      </c>
      <c r="N23" s="90">
        <f t="shared" ref="N23:N40" si="29">IF(M23&gt;0,IF(M23&gt;26,1,IF(M23&gt;2,28-M23,IF(M23=2,27,30))),0)</f>
        <v>30</v>
      </c>
      <c r="O23" s="34">
        <v>20</v>
      </c>
      <c r="P23" s="35">
        <f t="shared" ref="P23:P40" si="30">IF(O23&gt;0,IF(O23&gt;26,1,IF(O23&gt;2,28-O23,IF(O23=2,27,30))),0)</f>
        <v>8</v>
      </c>
      <c r="Q23" s="34">
        <v>8</v>
      </c>
      <c r="R23" s="36">
        <f t="shared" ref="R23:R31" si="31">IF(Q23&gt;0,IF(Q23&gt;26,1,IF(Q23&gt;2,28-Q23,IF(Q23=2,27,30))),0)</f>
        <v>20</v>
      </c>
      <c r="S23" s="34">
        <v>23</v>
      </c>
      <c r="T23" s="36">
        <f t="shared" ref="T23:T40" si="32">IF(S23&gt;0,IF(S23&gt;26,1,IF(S23&gt;2,28-S23,IF(S23=2,27,30))),0)</f>
        <v>5</v>
      </c>
      <c r="U23" s="34">
        <v>25</v>
      </c>
      <c r="V23" s="35">
        <f t="shared" ref="V23:V31" si="33">IF(U23&gt;0,IF(U23&gt;26,1,IF(U23&gt;2,28-U23,IF(U23=2,27,30))),0)</f>
        <v>3</v>
      </c>
      <c r="W23" s="38">
        <v>4</v>
      </c>
      <c r="X23" s="36">
        <f t="shared" ref="X23:X40" si="34">IF(W23&gt;0,IF(W23&gt;26,1,IF(W23&gt;2,28-W23,IF(W23=2,27,30))),0)</f>
        <v>24</v>
      </c>
      <c r="Y23" s="34">
        <v>14</v>
      </c>
      <c r="Z23" s="35">
        <f t="shared" ref="Z23:Z32" si="35">IF(Y23&gt;0,IF(Y23&gt;26,1,IF(Y23&gt;2,28-Y23,IF(Y23=2,27,30))),0)</f>
        <v>14</v>
      </c>
      <c r="AA23" s="39" t="s">
        <v>123</v>
      </c>
      <c r="AB23" s="35">
        <v>20</v>
      </c>
      <c r="AC23" s="34">
        <v>7</v>
      </c>
      <c r="AD23" s="35">
        <f>IF(AC23&gt;0,IF(AC23&gt;26,1,IF(AC23&gt;2,28-AC23,IF(AC23=2,27,30))),0)</f>
        <v>21</v>
      </c>
      <c r="AE23" s="39" t="s">
        <v>118</v>
      </c>
      <c r="AF23" s="35">
        <v>23</v>
      </c>
      <c r="AG23" s="34">
        <v>13</v>
      </c>
      <c r="AH23" s="35">
        <v>6.5</v>
      </c>
      <c r="AI23" s="34">
        <v>14</v>
      </c>
      <c r="AJ23" s="37">
        <f t="shared" ref="AJ23:AJ34" si="36">IF(AI23&gt;0,IF(AI23&gt;26,1,IF(AI23&gt;2,28-AI23,IF(AI23=2,27,30))),0)</f>
        <v>14</v>
      </c>
      <c r="AK23" s="34">
        <v>11</v>
      </c>
      <c r="AL23" s="35">
        <f t="shared" ref="AL23:AL34" si="37">IF(AK23&gt;0,IF(AK23&gt;26,1,IF(AK23&gt;2,28-AK23,IF(AK23=2,27,30))),0)</f>
        <v>17</v>
      </c>
      <c r="AM23" s="34">
        <v>14</v>
      </c>
      <c r="AN23" s="35">
        <f t="shared" ref="AN23:AN40" si="38">IF(AM23&gt;0,IF(AM23&gt;26,1,IF(AM23&gt;2,28-AM23,IF(AM23=2,27,30))),0)</f>
        <v>14</v>
      </c>
      <c r="AO23" s="34">
        <v>13</v>
      </c>
      <c r="AP23" s="35">
        <f t="shared" ref="AP23:AP40" si="39">IF(AO23&gt;0,IF(AO23&gt;26,1,IF(AO23&gt;2,28-AO23,IF(AO23=2,27,30))),0)</f>
        <v>15</v>
      </c>
      <c r="AQ23" s="34">
        <v>10</v>
      </c>
      <c r="AR23" s="35">
        <f t="shared" ref="AR23:AR28" si="40">IF(AQ23&gt;0,IF(AQ23&gt;26,1,IF(AQ23&gt;2,28-AQ23,IF(AQ23=2,27,30))),0)</f>
        <v>18</v>
      </c>
      <c r="AS23" s="38">
        <v>5</v>
      </c>
      <c r="AT23" s="35">
        <f t="shared" ref="AT23:AT40" si="41">IF(AS23&gt;0,IF(AS23&gt;26,1,IF(AS23&gt;2,28-AS23,IF(AS23=2,27,30))),0)</f>
        <v>23</v>
      </c>
      <c r="AU23" s="34">
        <v>10</v>
      </c>
      <c r="AV23" s="37">
        <f>IF(AU23&gt;0,IF(AU23&gt;26,1,IF(AU23&gt;2,28-AU23,IF(AU23=2,27,30))),0)</f>
        <v>18</v>
      </c>
      <c r="AW23" s="110">
        <v>9</v>
      </c>
      <c r="AX23" s="35">
        <f>IF(AW23&gt;0,IF(AW23&gt;26,1,IF(AW23&gt;2,28-AW23,IF(AW23=2,27,30))),0)</f>
        <v>19</v>
      </c>
    </row>
    <row r="24" spans="1:50" s="21" customFormat="1" ht="33.75">
      <c r="A24" s="73" t="s">
        <v>49</v>
      </c>
      <c r="B24" s="24">
        <v>1</v>
      </c>
      <c r="C24" s="33" t="s">
        <v>63</v>
      </c>
      <c r="D24" s="92">
        <f t="shared" si="22"/>
        <v>2</v>
      </c>
      <c r="E24" s="93">
        <f t="shared" si="23"/>
        <v>278</v>
      </c>
      <c r="F24" s="81">
        <f t="shared" si="24"/>
        <v>8</v>
      </c>
      <c r="G24" s="82">
        <f t="shared" si="25"/>
        <v>278</v>
      </c>
      <c r="H24" s="76">
        <f t="shared" si="26"/>
        <v>2</v>
      </c>
      <c r="I24" s="77">
        <f t="shared" si="27"/>
        <v>2</v>
      </c>
      <c r="K24" s="83">
        <v>10</v>
      </c>
      <c r="L24" s="84">
        <f t="shared" si="28"/>
        <v>18</v>
      </c>
      <c r="M24" s="83">
        <v>32</v>
      </c>
      <c r="N24" s="90">
        <f t="shared" si="29"/>
        <v>1</v>
      </c>
      <c r="O24" s="26">
        <v>15</v>
      </c>
      <c r="P24" s="27">
        <f t="shared" si="30"/>
        <v>13</v>
      </c>
      <c r="Q24" s="26">
        <v>13</v>
      </c>
      <c r="R24" s="28">
        <f t="shared" si="31"/>
        <v>15</v>
      </c>
      <c r="S24" s="26">
        <v>20</v>
      </c>
      <c r="T24" s="28">
        <f t="shared" si="32"/>
        <v>8</v>
      </c>
      <c r="U24" s="26">
        <v>3</v>
      </c>
      <c r="V24" s="27">
        <f t="shared" si="33"/>
        <v>25</v>
      </c>
      <c r="W24" s="31">
        <v>10</v>
      </c>
      <c r="X24" s="28">
        <f t="shared" si="34"/>
        <v>18</v>
      </c>
      <c r="Y24" s="31">
        <v>18</v>
      </c>
      <c r="Z24" s="27">
        <f t="shared" si="35"/>
        <v>10</v>
      </c>
      <c r="AA24" s="30" t="s">
        <v>120</v>
      </c>
      <c r="AB24" s="27">
        <v>21</v>
      </c>
      <c r="AC24" s="30" t="s">
        <v>141</v>
      </c>
      <c r="AD24" s="27">
        <v>18</v>
      </c>
      <c r="AE24" s="109" t="s">
        <v>122</v>
      </c>
      <c r="AF24" s="27">
        <v>22</v>
      </c>
      <c r="AG24" s="26">
        <v>16</v>
      </c>
      <c r="AH24" s="27">
        <f t="shared" ref="AH24:AH30" si="42">IF(AG24&gt;0,IF(AG24&gt;26,1,IF(AG24&gt;2,28-AG24,IF(AG24=2,27,30))),0)</f>
        <v>12</v>
      </c>
      <c r="AI24" s="26">
        <v>6</v>
      </c>
      <c r="AJ24" s="29">
        <f t="shared" si="36"/>
        <v>22</v>
      </c>
      <c r="AK24" s="26">
        <v>9</v>
      </c>
      <c r="AL24" s="27">
        <f t="shared" si="37"/>
        <v>19</v>
      </c>
      <c r="AM24" s="26">
        <v>7</v>
      </c>
      <c r="AN24" s="27">
        <f t="shared" si="38"/>
        <v>21</v>
      </c>
      <c r="AO24" s="31">
        <v>10</v>
      </c>
      <c r="AP24" s="27">
        <f t="shared" si="39"/>
        <v>18</v>
      </c>
      <c r="AQ24" s="26">
        <v>17</v>
      </c>
      <c r="AR24" s="27">
        <f t="shared" si="40"/>
        <v>11</v>
      </c>
      <c r="AS24" s="31">
        <v>31</v>
      </c>
      <c r="AT24" s="27">
        <f t="shared" si="41"/>
        <v>1</v>
      </c>
      <c r="AU24" s="30" t="s">
        <v>130</v>
      </c>
      <c r="AV24" s="29">
        <v>4</v>
      </c>
      <c r="AW24" s="34" t="s">
        <v>174</v>
      </c>
      <c r="AX24" s="35">
        <f>IF(AW24&gt;0,IF(AW24&gt;26,1,IF(AW24&gt;2,28-AW24,IF(AW24=2,27,30))),0)</f>
        <v>1</v>
      </c>
    </row>
    <row r="25" spans="1:50" s="21" customFormat="1" ht="33.75">
      <c r="A25" s="74" t="s">
        <v>64</v>
      </c>
      <c r="B25" s="32" t="s">
        <v>48</v>
      </c>
      <c r="C25" s="33" t="s">
        <v>65</v>
      </c>
      <c r="D25" s="92">
        <f t="shared" si="22"/>
        <v>3</v>
      </c>
      <c r="E25" s="93">
        <f t="shared" si="23"/>
        <v>239.5</v>
      </c>
      <c r="F25" s="81">
        <f t="shared" si="24"/>
        <v>12</v>
      </c>
      <c r="G25" s="82">
        <f t="shared" si="25"/>
        <v>239.5</v>
      </c>
      <c r="H25" s="76">
        <f t="shared" si="26"/>
        <v>3</v>
      </c>
      <c r="I25" s="77">
        <f t="shared" si="27"/>
        <v>3</v>
      </c>
      <c r="K25" s="85">
        <v>12</v>
      </c>
      <c r="L25" s="90">
        <f t="shared" si="28"/>
        <v>16</v>
      </c>
      <c r="M25" s="85">
        <v>12</v>
      </c>
      <c r="N25" s="90">
        <f t="shared" si="29"/>
        <v>16</v>
      </c>
      <c r="O25" s="34">
        <v>6</v>
      </c>
      <c r="P25" s="35">
        <f t="shared" si="30"/>
        <v>22</v>
      </c>
      <c r="Q25" s="34">
        <v>7</v>
      </c>
      <c r="R25" s="36">
        <f t="shared" si="31"/>
        <v>21</v>
      </c>
      <c r="S25" s="34">
        <v>31</v>
      </c>
      <c r="T25" s="36">
        <f t="shared" si="32"/>
        <v>1</v>
      </c>
      <c r="U25" s="34">
        <v>16</v>
      </c>
      <c r="V25" s="35">
        <f t="shared" si="33"/>
        <v>12</v>
      </c>
      <c r="W25" s="38">
        <v>24</v>
      </c>
      <c r="X25" s="36">
        <f t="shared" si="34"/>
        <v>4</v>
      </c>
      <c r="Y25" s="34">
        <v>17</v>
      </c>
      <c r="Z25" s="35">
        <f t="shared" si="35"/>
        <v>11</v>
      </c>
      <c r="AA25" s="34">
        <v>21</v>
      </c>
      <c r="AB25" s="35">
        <f>IF(AA25&gt;0,IF(AA25&gt;26,1,IF(AA25&gt;2,28-AA25,IF(AA25=2,27,30))),0)</f>
        <v>7</v>
      </c>
      <c r="AC25" s="34">
        <v>13</v>
      </c>
      <c r="AD25" s="35">
        <f t="shared" ref="AD25:AD32" si="43">IF(AC25&gt;0,IF(AC25&gt;26,1,IF(AC25&gt;2,28-AC25,IF(AC25=2,27,30))),0)</f>
        <v>15</v>
      </c>
      <c r="AE25" s="110">
        <v>7</v>
      </c>
      <c r="AF25" s="35">
        <f>IF(AE25&gt;0,IF(AE25&gt;26,1,IF(AE25&gt;2,28-AE25,IF(AE25=2,27,30))),0)</f>
        <v>21</v>
      </c>
      <c r="AG25" s="34">
        <v>20</v>
      </c>
      <c r="AH25" s="35">
        <f t="shared" si="42"/>
        <v>8</v>
      </c>
      <c r="AI25" s="34">
        <v>22</v>
      </c>
      <c r="AJ25" s="37">
        <f t="shared" si="36"/>
        <v>6</v>
      </c>
      <c r="AK25" s="34">
        <v>24</v>
      </c>
      <c r="AL25" s="35">
        <f t="shared" si="37"/>
        <v>4</v>
      </c>
      <c r="AM25" s="34">
        <v>26</v>
      </c>
      <c r="AN25" s="35">
        <f t="shared" si="38"/>
        <v>2</v>
      </c>
      <c r="AO25" s="38">
        <v>9</v>
      </c>
      <c r="AP25" s="35">
        <f t="shared" si="39"/>
        <v>19</v>
      </c>
      <c r="AQ25" s="34">
        <v>11</v>
      </c>
      <c r="AR25" s="35">
        <f t="shared" si="40"/>
        <v>17</v>
      </c>
      <c r="AS25" s="38">
        <v>2</v>
      </c>
      <c r="AT25" s="35">
        <f t="shared" si="41"/>
        <v>27</v>
      </c>
      <c r="AU25" s="34">
        <v>20</v>
      </c>
      <c r="AV25" s="37">
        <f>IF(AU25&gt;0,IF(AU25&gt;26,1,IF(AU25&gt;2,28-AU25,IF(AU25=2,27,30))),0)</f>
        <v>8</v>
      </c>
      <c r="AW25" s="110" t="s">
        <v>173</v>
      </c>
      <c r="AX25" s="35">
        <v>2.5</v>
      </c>
    </row>
    <row r="26" spans="1:50" s="21" customFormat="1" ht="57">
      <c r="A26" s="74" t="s">
        <v>58</v>
      </c>
      <c r="B26" s="32"/>
      <c r="C26" s="33" t="s">
        <v>59</v>
      </c>
      <c r="D26" s="92">
        <f t="shared" si="22"/>
        <v>4</v>
      </c>
      <c r="E26" s="93">
        <f t="shared" si="23"/>
        <v>223</v>
      </c>
      <c r="F26" s="81">
        <f t="shared" si="24"/>
        <v>14</v>
      </c>
      <c r="G26" s="82">
        <f t="shared" si="25"/>
        <v>223</v>
      </c>
      <c r="H26" s="76">
        <f t="shared" si="26"/>
        <v>4</v>
      </c>
      <c r="I26" s="77">
        <f t="shared" si="27"/>
        <v>4</v>
      </c>
      <c r="K26" s="85">
        <v>2</v>
      </c>
      <c r="L26" s="90">
        <f t="shared" si="28"/>
        <v>27</v>
      </c>
      <c r="M26" s="85">
        <v>3</v>
      </c>
      <c r="N26" s="90">
        <f t="shared" si="29"/>
        <v>25</v>
      </c>
      <c r="O26" s="34">
        <v>2</v>
      </c>
      <c r="P26" s="35">
        <f t="shared" si="30"/>
        <v>27</v>
      </c>
      <c r="Q26" s="34">
        <v>21</v>
      </c>
      <c r="R26" s="36">
        <f t="shared" si="31"/>
        <v>7</v>
      </c>
      <c r="S26" s="34">
        <v>2</v>
      </c>
      <c r="T26" s="36">
        <f t="shared" si="32"/>
        <v>27</v>
      </c>
      <c r="U26" s="34">
        <v>12</v>
      </c>
      <c r="V26" s="35">
        <f t="shared" si="33"/>
        <v>16</v>
      </c>
      <c r="W26" s="105"/>
      <c r="X26" s="100">
        <f t="shared" si="34"/>
        <v>0</v>
      </c>
      <c r="Y26" s="34">
        <v>22</v>
      </c>
      <c r="Z26" s="35">
        <f t="shared" si="35"/>
        <v>6</v>
      </c>
      <c r="AA26" s="40"/>
      <c r="AB26" s="45">
        <f>IF(AA26&gt;0,IF(AA26&gt;26,1,IF(AA26&gt;2,28-AA26,IF(AA26=2,27,30))),0)</f>
        <v>0</v>
      </c>
      <c r="AC26" s="39" t="s">
        <v>139</v>
      </c>
      <c r="AD26" s="35">
        <f t="shared" si="43"/>
        <v>1</v>
      </c>
      <c r="AE26" s="105"/>
      <c r="AF26" s="45">
        <f>IF(AE26&gt;0,IF(AE26&gt;26,1,IF(AE26&gt;2,28-AE26,IF(AE26=2,27,30))),0)</f>
        <v>0</v>
      </c>
      <c r="AG26" s="34">
        <v>14</v>
      </c>
      <c r="AH26" s="35">
        <f t="shared" si="42"/>
        <v>14</v>
      </c>
      <c r="AI26" s="40"/>
      <c r="AJ26" s="45">
        <f t="shared" si="36"/>
        <v>0</v>
      </c>
      <c r="AK26" s="34">
        <v>21</v>
      </c>
      <c r="AL26" s="35">
        <f t="shared" si="37"/>
        <v>7</v>
      </c>
      <c r="AM26" s="34">
        <v>14</v>
      </c>
      <c r="AN26" s="35">
        <f t="shared" si="38"/>
        <v>14</v>
      </c>
      <c r="AO26" s="38">
        <v>29</v>
      </c>
      <c r="AP26" s="35">
        <f t="shared" si="39"/>
        <v>1</v>
      </c>
      <c r="AQ26" s="34">
        <v>19</v>
      </c>
      <c r="AR26" s="35">
        <f t="shared" si="40"/>
        <v>9</v>
      </c>
      <c r="AS26" s="38">
        <v>7</v>
      </c>
      <c r="AT26" s="35">
        <f t="shared" si="41"/>
        <v>21</v>
      </c>
      <c r="AU26" s="34">
        <v>13</v>
      </c>
      <c r="AV26" s="37">
        <f>IF(AU26&gt;0,IF(AU26&gt;26,1,IF(AU26&gt;2,28-AU26,IF(AU26=2,27,30))),0)</f>
        <v>15</v>
      </c>
      <c r="AW26" s="38" t="s">
        <v>172</v>
      </c>
      <c r="AX26" s="35">
        <v>6</v>
      </c>
    </row>
    <row r="27" spans="1:50" s="21" customFormat="1" ht="33.75">
      <c r="A27" s="74" t="s">
        <v>61</v>
      </c>
      <c r="B27" s="32" t="s">
        <v>48</v>
      </c>
      <c r="C27" s="33" t="s">
        <v>62</v>
      </c>
      <c r="D27" s="92">
        <f t="shared" si="22"/>
        <v>4</v>
      </c>
      <c r="E27" s="93">
        <f t="shared" si="23"/>
        <v>223</v>
      </c>
      <c r="F27" s="81">
        <f t="shared" si="24"/>
        <v>14</v>
      </c>
      <c r="G27" s="82">
        <f t="shared" si="25"/>
        <v>223</v>
      </c>
      <c r="H27" s="76">
        <f t="shared" si="26"/>
        <v>5</v>
      </c>
      <c r="I27" s="77">
        <f t="shared" si="27"/>
        <v>5</v>
      </c>
      <c r="K27" s="85">
        <v>26</v>
      </c>
      <c r="L27" s="90">
        <f t="shared" si="28"/>
        <v>2</v>
      </c>
      <c r="M27" s="85">
        <v>21</v>
      </c>
      <c r="N27" s="90">
        <f t="shared" si="29"/>
        <v>7</v>
      </c>
      <c r="O27" s="34">
        <v>14</v>
      </c>
      <c r="P27" s="35">
        <f t="shared" si="30"/>
        <v>14</v>
      </c>
      <c r="Q27" s="34">
        <v>27</v>
      </c>
      <c r="R27" s="36">
        <f t="shared" si="31"/>
        <v>1</v>
      </c>
      <c r="S27" s="34">
        <v>9</v>
      </c>
      <c r="T27" s="36">
        <f t="shared" si="32"/>
        <v>19</v>
      </c>
      <c r="U27" s="34">
        <v>8</v>
      </c>
      <c r="V27" s="36">
        <f t="shared" si="33"/>
        <v>20</v>
      </c>
      <c r="W27" s="38">
        <v>8</v>
      </c>
      <c r="X27" s="36">
        <f t="shared" si="34"/>
        <v>20</v>
      </c>
      <c r="Y27" s="34">
        <v>12</v>
      </c>
      <c r="Z27" s="35">
        <f t="shared" si="35"/>
        <v>16</v>
      </c>
      <c r="AA27" s="34">
        <v>22</v>
      </c>
      <c r="AB27" s="35">
        <f>IF(AA27&gt;0,IF(AA27&gt;26,1,IF(AA27&gt;2,28-AA27,IF(AA27=2,27,30))),0)</f>
        <v>6</v>
      </c>
      <c r="AC27" s="34">
        <v>9</v>
      </c>
      <c r="AD27" s="35">
        <f t="shared" si="43"/>
        <v>19</v>
      </c>
      <c r="AE27" s="34">
        <v>20</v>
      </c>
      <c r="AF27" s="35">
        <f>IF(AE27&gt;0,IF(AE27&gt;26,1,IF(AE27&gt;2,28-AE27,IF(AE27=2,27,30))),0)</f>
        <v>8</v>
      </c>
      <c r="AG27" s="34">
        <v>4</v>
      </c>
      <c r="AH27" s="35">
        <f t="shared" si="42"/>
        <v>24</v>
      </c>
      <c r="AI27" s="40"/>
      <c r="AJ27" s="45">
        <f t="shared" si="36"/>
        <v>0</v>
      </c>
      <c r="AK27" s="34">
        <v>20</v>
      </c>
      <c r="AL27" s="35">
        <f t="shared" si="37"/>
        <v>8</v>
      </c>
      <c r="AM27" s="34">
        <v>21</v>
      </c>
      <c r="AN27" s="35">
        <f t="shared" si="38"/>
        <v>7</v>
      </c>
      <c r="AO27" s="34">
        <v>17</v>
      </c>
      <c r="AP27" s="35">
        <f t="shared" si="39"/>
        <v>11</v>
      </c>
      <c r="AQ27" s="34">
        <v>12</v>
      </c>
      <c r="AR27" s="35">
        <f t="shared" si="40"/>
        <v>16</v>
      </c>
      <c r="AS27" s="38">
        <v>29</v>
      </c>
      <c r="AT27" s="35">
        <f t="shared" si="41"/>
        <v>1</v>
      </c>
      <c r="AU27" s="34">
        <v>29</v>
      </c>
      <c r="AV27" s="37">
        <f>IF(AU27&gt;0,IF(AU27&gt;26,1,IF(AU27&gt;2,28-AU27,IF(AU27=2,27,30))),0)</f>
        <v>1</v>
      </c>
      <c r="AW27" s="34">
        <v>5</v>
      </c>
      <c r="AX27" s="35">
        <f>IF(AW27&gt;0,IF(AW27&gt;26,1,IF(AW27&gt;2,28-AW27,IF(AW27=2,27,30))),0)</f>
        <v>23</v>
      </c>
    </row>
    <row r="28" spans="1:50" s="21" customFormat="1" ht="33.75">
      <c r="A28" s="74" t="s">
        <v>67</v>
      </c>
      <c r="B28" s="32">
        <v>51</v>
      </c>
      <c r="C28" s="33" t="s">
        <v>70</v>
      </c>
      <c r="D28" s="92">
        <f t="shared" si="22"/>
        <v>6</v>
      </c>
      <c r="E28" s="93">
        <f t="shared" si="23"/>
        <v>205</v>
      </c>
      <c r="F28" s="81">
        <f t="shared" si="24"/>
        <v>16</v>
      </c>
      <c r="G28" s="82">
        <f t="shared" si="25"/>
        <v>205</v>
      </c>
      <c r="H28" s="76">
        <f t="shared" si="26"/>
        <v>6</v>
      </c>
      <c r="I28" s="77">
        <f t="shared" si="27"/>
        <v>6</v>
      </c>
      <c r="K28" s="85">
        <v>28</v>
      </c>
      <c r="L28" s="90">
        <f t="shared" si="28"/>
        <v>1</v>
      </c>
      <c r="M28" s="85">
        <v>4</v>
      </c>
      <c r="N28" s="90">
        <f t="shared" si="29"/>
        <v>24</v>
      </c>
      <c r="O28" s="34">
        <v>4</v>
      </c>
      <c r="P28" s="35">
        <f t="shared" si="30"/>
        <v>24</v>
      </c>
      <c r="Q28" s="34">
        <v>10</v>
      </c>
      <c r="R28" s="36">
        <f t="shared" si="31"/>
        <v>18</v>
      </c>
      <c r="S28" s="34">
        <v>7</v>
      </c>
      <c r="T28" s="36">
        <f t="shared" si="32"/>
        <v>21</v>
      </c>
      <c r="U28" s="34">
        <v>13</v>
      </c>
      <c r="V28" s="35">
        <f t="shared" si="33"/>
        <v>15</v>
      </c>
      <c r="W28" s="105"/>
      <c r="X28" s="100">
        <f t="shared" si="34"/>
        <v>0</v>
      </c>
      <c r="Y28" s="40"/>
      <c r="Z28" s="45">
        <f t="shared" si="35"/>
        <v>0</v>
      </c>
      <c r="AA28" s="34">
        <v>27</v>
      </c>
      <c r="AB28" s="35">
        <f>IF(AA28&gt;0,IF(AA28&gt;26,1,IF(AA28&gt;2,28-AA28,IF(AA28=2,27,30))),0)</f>
        <v>1</v>
      </c>
      <c r="AC28" s="39" t="s">
        <v>140</v>
      </c>
      <c r="AD28" s="35">
        <f t="shared" si="43"/>
        <v>1</v>
      </c>
      <c r="AE28" s="38">
        <v>22</v>
      </c>
      <c r="AF28" s="35">
        <f>IF(AE28&gt;0,IF(AE28&gt;26,1,IF(AE28&gt;2,28-AE28,IF(AE28=2,27,30))),0)</f>
        <v>6</v>
      </c>
      <c r="AG28" s="34"/>
      <c r="AH28" s="35">
        <f t="shared" si="42"/>
        <v>0</v>
      </c>
      <c r="AI28" s="40"/>
      <c r="AJ28" s="45">
        <f t="shared" si="36"/>
        <v>0</v>
      </c>
      <c r="AK28" s="40"/>
      <c r="AL28" s="45">
        <f t="shared" si="37"/>
        <v>0</v>
      </c>
      <c r="AM28" s="34">
        <v>36</v>
      </c>
      <c r="AN28" s="35">
        <f t="shared" si="38"/>
        <v>1</v>
      </c>
      <c r="AO28" s="38">
        <v>33</v>
      </c>
      <c r="AP28" s="35">
        <f t="shared" si="39"/>
        <v>1</v>
      </c>
      <c r="AQ28" s="34">
        <v>6</v>
      </c>
      <c r="AR28" s="35">
        <f t="shared" si="40"/>
        <v>22</v>
      </c>
      <c r="AS28" s="38">
        <v>6</v>
      </c>
      <c r="AT28" s="35">
        <f t="shared" si="41"/>
        <v>22</v>
      </c>
      <c r="AU28" s="39" t="s">
        <v>147</v>
      </c>
      <c r="AV28" s="37">
        <v>24</v>
      </c>
      <c r="AW28" s="38">
        <v>4</v>
      </c>
      <c r="AX28" s="35">
        <f>IF(AW28&gt;0,IF(AW28&gt;26,1,IF(AW28&gt;2,28-AW28,IF(AW28=2,27,30))),0)</f>
        <v>24</v>
      </c>
    </row>
    <row r="29" spans="1:50" s="21" customFormat="1" ht="33.75">
      <c r="A29" s="74" t="s">
        <v>40</v>
      </c>
      <c r="B29" s="32">
        <v>438</v>
      </c>
      <c r="C29" s="33" t="s">
        <v>115</v>
      </c>
      <c r="D29" s="92">
        <f t="shared" si="22"/>
        <v>7</v>
      </c>
      <c r="E29" s="93">
        <f t="shared" si="23"/>
        <v>176.75</v>
      </c>
      <c r="F29" s="81">
        <f t="shared" si="24"/>
        <v>19</v>
      </c>
      <c r="G29" s="82">
        <f t="shared" si="25"/>
        <v>176.75</v>
      </c>
      <c r="H29" s="76">
        <f t="shared" si="26"/>
        <v>7</v>
      </c>
      <c r="I29" s="77">
        <f t="shared" si="27"/>
        <v>7</v>
      </c>
      <c r="K29" s="85">
        <v>22</v>
      </c>
      <c r="L29" s="90">
        <f t="shared" si="28"/>
        <v>6</v>
      </c>
      <c r="M29" s="85">
        <v>24</v>
      </c>
      <c r="N29" s="90">
        <f t="shared" si="29"/>
        <v>4</v>
      </c>
      <c r="O29" s="40"/>
      <c r="P29" s="45">
        <f t="shared" si="30"/>
        <v>0</v>
      </c>
      <c r="Q29" s="34">
        <v>33</v>
      </c>
      <c r="R29" s="36">
        <f t="shared" si="31"/>
        <v>1</v>
      </c>
      <c r="S29" s="34">
        <v>17</v>
      </c>
      <c r="T29" s="36">
        <f t="shared" si="32"/>
        <v>11</v>
      </c>
      <c r="U29" s="34">
        <v>26</v>
      </c>
      <c r="V29" s="35">
        <f t="shared" si="33"/>
        <v>2</v>
      </c>
      <c r="W29" s="38">
        <v>15</v>
      </c>
      <c r="X29" s="36">
        <f t="shared" si="34"/>
        <v>13</v>
      </c>
      <c r="Y29" s="34">
        <v>13</v>
      </c>
      <c r="Z29" s="35">
        <f t="shared" si="35"/>
        <v>15</v>
      </c>
      <c r="AA29" s="34">
        <v>9</v>
      </c>
      <c r="AB29" s="35">
        <v>4.75</v>
      </c>
      <c r="AC29" s="34">
        <v>20</v>
      </c>
      <c r="AD29" s="35">
        <f t="shared" si="43"/>
        <v>8</v>
      </c>
      <c r="AE29" s="46" t="s">
        <v>148</v>
      </c>
      <c r="AF29" s="35">
        <v>5</v>
      </c>
      <c r="AG29" s="34">
        <v>18</v>
      </c>
      <c r="AH29" s="35">
        <f t="shared" si="42"/>
        <v>10</v>
      </c>
      <c r="AI29" s="34">
        <v>13</v>
      </c>
      <c r="AJ29" s="37">
        <f t="shared" si="36"/>
        <v>15</v>
      </c>
      <c r="AK29" s="34">
        <v>10</v>
      </c>
      <c r="AL29" s="35">
        <f t="shared" si="37"/>
        <v>18</v>
      </c>
      <c r="AM29" s="34">
        <v>4</v>
      </c>
      <c r="AN29" s="35">
        <f t="shared" si="38"/>
        <v>24</v>
      </c>
      <c r="AO29" s="38">
        <v>7</v>
      </c>
      <c r="AP29" s="35">
        <f t="shared" si="39"/>
        <v>21</v>
      </c>
      <c r="AQ29" s="34">
        <v>5</v>
      </c>
      <c r="AR29" s="35">
        <v>5.75</v>
      </c>
      <c r="AS29" s="38">
        <v>42</v>
      </c>
      <c r="AT29" s="35">
        <f t="shared" si="41"/>
        <v>1</v>
      </c>
      <c r="AU29" s="39" t="s">
        <v>140</v>
      </c>
      <c r="AV29" s="37">
        <v>0.25</v>
      </c>
      <c r="AW29" s="38">
        <v>16</v>
      </c>
      <c r="AX29" s="35">
        <f>IF(AW29&gt;0,IF(AW29&gt;26,1,IF(AW29&gt;2,28-AW29,IF(AW29=2,27,30))),0)</f>
        <v>12</v>
      </c>
    </row>
    <row r="30" spans="1:50" s="21" customFormat="1" ht="33.75">
      <c r="A30" s="74" t="s">
        <v>67</v>
      </c>
      <c r="B30" s="32">
        <v>50</v>
      </c>
      <c r="C30" s="33" t="s">
        <v>68</v>
      </c>
      <c r="D30" s="92">
        <f t="shared" si="22"/>
        <v>8</v>
      </c>
      <c r="E30" s="93">
        <f t="shared" si="23"/>
        <v>159</v>
      </c>
      <c r="F30" s="81">
        <f t="shared" si="24"/>
        <v>22</v>
      </c>
      <c r="G30" s="82">
        <f t="shared" si="25"/>
        <v>159</v>
      </c>
      <c r="H30" s="76">
        <f t="shared" si="26"/>
        <v>8</v>
      </c>
      <c r="I30" s="77">
        <f t="shared" si="27"/>
        <v>8</v>
      </c>
      <c r="K30" s="85">
        <v>21</v>
      </c>
      <c r="L30" s="90">
        <f t="shared" si="28"/>
        <v>7</v>
      </c>
      <c r="M30" s="85">
        <v>11</v>
      </c>
      <c r="N30" s="90">
        <f t="shared" si="29"/>
        <v>17</v>
      </c>
      <c r="O30" s="34">
        <v>21</v>
      </c>
      <c r="P30" s="35">
        <f t="shared" si="30"/>
        <v>7</v>
      </c>
      <c r="Q30" s="34">
        <v>14</v>
      </c>
      <c r="R30" s="36">
        <f t="shared" si="31"/>
        <v>14</v>
      </c>
      <c r="S30" s="34">
        <v>30</v>
      </c>
      <c r="T30" s="36">
        <f t="shared" si="32"/>
        <v>1</v>
      </c>
      <c r="U30" s="34">
        <v>23</v>
      </c>
      <c r="V30" s="35">
        <f t="shared" si="33"/>
        <v>5</v>
      </c>
      <c r="W30" s="38">
        <v>19</v>
      </c>
      <c r="X30" s="36">
        <f t="shared" si="34"/>
        <v>9</v>
      </c>
      <c r="Y30" s="40"/>
      <c r="Z30" s="45">
        <f t="shared" si="35"/>
        <v>0</v>
      </c>
      <c r="AA30" s="34">
        <v>15</v>
      </c>
      <c r="AB30" s="35">
        <f>IF(AA30&gt;0,IF(AA30&gt;26,1,IF(AA30&gt;2,28-AA30,IF(AA30=2,27,30))),0)</f>
        <v>13</v>
      </c>
      <c r="AC30" s="40"/>
      <c r="AD30" s="45">
        <f t="shared" si="43"/>
        <v>0</v>
      </c>
      <c r="AE30" s="38">
        <v>9</v>
      </c>
      <c r="AF30" s="35">
        <f>IF(AE30&gt;0,IF(AE30&gt;26,1,IF(AE30&gt;2,28-AE30,IF(AE30=2,27,30))),0)</f>
        <v>19</v>
      </c>
      <c r="AG30" s="34"/>
      <c r="AH30" s="35">
        <f t="shared" si="42"/>
        <v>0</v>
      </c>
      <c r="AI30" s="40"/>
      <c r="AJ30" s="45">
        <f t="shared" si="36"/>
        <v>0</v>
      </c>
      <c r="AK30" s="40"/>
      <c r="AL30" s="45">
        <f t="shared" si="37"/>
        <v>0</v>
      </c>
      <c r="AM30" s="34">
        <v>19</v>
      </c>
      <c r="AN30" s="35">
        <f t="shared" si="38"/>
        <v>9</v>
      </c>
      <c r="AO30" s="34">
        <v>12</v>
      </c>
      <c r="AP30" s="35">
        <f t="shared" si="39"/>
        <v>16</v>
      </c>
      <c r="AQ30" s="34">
        <v>18</v>
      </c>
      <c r="AR30" s="35">
        <f>IF(AQ30&gt;0,IF(AQ30&gt;26,1,IF(AQ30&gt;2,28-AQ30,IF(AQ30=2,27,30))),0)</f>
        <v>10</v>
      </c>
      <c r="AS30" s="38">
        <v>40</v>
      </c>
      <c r="AT30" s="35">
        <f t="shared" si="41"/>
        <v>1</v>
      </c>
      <c r="AU30" s="34">
        <v>15</v>
      </c>
      <c r="AV30" s="37">
        <f>IF(AU30&gt;0,IF(AU30&gt;26,1,IF(AU30&gt;2,28-AU30,IF(AU30=2,27,30))),0)</f>
        <v>13</v>
      </c>
      <c r="AW30" s="38">
        <v>10</v>
      </c>
      <c r="AX30" s="35">
        <f>IF(AW30&gt;0,IF(AW30&gt;26,1,IF(AW30&gt;2,28-AW30,IF(AW30=2,27,30))),0)</f>
        <v>18</v>
      </c>
    </row>
    <row r="31" spans="1:50" s="21" customFormat="1" ht="33.75">
      <c r="A31" s="74" t="s">
        <v>40</v>
      </c>
      <c r="B31" s="32">
        <v>439</v>
      </c>
      <c r="C31" s="33" t="s">
        <v>114</v>
      </c>
      <c r="D31" s="92">
        <f t="shared" si="22"/>
        <v>9</v>
      </c>
      <c r="E31" s="93">
        <f t="shared" si="23"/>
        <v>140.25</v>
      </c>
      <c r="F31" s="81">
        <f t="shared" si="24"/>
        <v>25</v>
      </c>
      <c r="G31" s="82">
        <f t="shared" si="25"/>
        <v>140.25</v>
      </c>
      <c r="H31" s="76">
        <f t="shared" si="26"/>
        <v>9</v>
      </c>
      <c r="I31" s="77">
        <f t="shared" si="27"/>
        <v>9</v>
      </c>
      <c r="K31" s="86"/>
      <c r="L31" s="91">
        <f t="shared" si="28"/>
        <v>0</v>
      </c>
      <c r="M31" s="85">
        <v>17</v>
      </c>
      <c r="N31" s="90">
        <f t="shared" si="29"/>
        <v>11</v>
      </c>
      <c r="O31" s="40"/>
      <c r="P31" s="45">
        <f t="shared" si="30"/>
        <v>0</v>
      </c>
      <c r="Q31" s="34">
        <v>24</v>
      </c>
      <c r="R31" s="36">
        <f t="shared" si="31"/>
        <v>4</v>
      </c>
      <c r="S31" s="34">
        <v>1</v>
      </c>
      <c r="T31" s="36">
        <f t="shared" si="32"/>
        <v>30</v>
      </c>
      <c r="U31" s="40"/>
      <c r="V31" s="100">
        <f t="shared" si="33"/>
        <v>0</v>
      </c>
      <c r="W31" s="105"/>
      <c r="X31" s="100">
        <f t="shared" si="34"/>
        <v>0</v>
      </c>
      <c r="Y31" s="34">
        <v>8</v>
      </c>
      <c r="Z31" s="35">
        <f t="shared" si="35"/>
        <v>20</v>
      </c>
      <c r="AA31" s="34">
        <v>9</v>
      </c>
      <c r="AB31" s="35">
        <v>4.75</v>
      </c>
      <c r="AC31" s="34">
        <v>17</v>
      </c>
      <c r="AD31" s="35">
        <f t="shared" si="43"/>
        <v>11</v>
      </c>
      <c r="AE31" s="46" t="s">
        <v>148</v>
      </c>
      <c r="AF31" s="35">
        <v>5</v>
      </c>
      <c r="AG31" s="34">
        <v>2</v>
      </c>
      <c r="AH31" s="35">
        <v>13.5</v>
      </c>
      <c r="AI31" s="40"/>
      <c r="AJ31" s="45">
        <f t="shared" si="36"/>
        <v>0</v>
      </c>
      <c r="AK31" s="40"/>
      <c r="AL31" s="45">
        <f t="shared" si="37"/>
        <v>0</v>
      </c>
      <c r="AM31" s="34">
        <v>14</v>
      </c>
      <c r="AN31" s="35">
        <f t="shared" si="38"/>
        <v>14</v>
      </c>
      <c r="AO31" s="38">
        <v>30</v>
      </c>
      <c r="AP31" s="35">
        <f t="shared" si="39"/>
        <v>1</v>
      </c>
      <c r="AQ31" s="34">
        <v>5</v>
      </c>
      <c r="AR31" s="35">
        <v>5.75</v>
      </c>
      <c r="AS31" s="38">
        <v>14</v>
      </c>
      <c r="AT31" s="35">
        <f t="shared" si="41"/>
        <v>14</v>
      </c>
      <c r="AU31" s="39" t="s">
        <v>140</v>
      </c>
      <c r="AV31" s="37">
        <v>0.25</v>
      </c>
      <c r="AW31" s="38" t="s">
        <v>172</v>
      </c>
      <c r="AX31" s="35">
        <v>6</v>
      </c>
    </row>
    <row r="32" spans="1:50" s="21" customFormat="1" ht="72" customHeight="1">
      <c r="A32" s="74" t="s">
        <v>67</v>
      </c>
      <c r="B32" s="32">
        <v>63</v>
      </c>
      <c r="C32" s="33" t="s">
        <v>69</v>
      </c>
      <c r="D32" s="92">
        <f t="shared" si="22"/>
        <v>10</v>
      </c>
      <c r="E32" s="93">
        <f t="shared" si="23"/>
        <v>78.5</v>
      </c>
      <c r="F32" s="81">
        <f t="shared" si="24"/>
        <v>33</v>
      </c>
      <c r="G32" s="82">
        <f t="shared" si="25"/>
        <v>78.5</v>
      </c>
      <c r="H32" s="76">
        <f t="shared" si="26"/>
        <v>10</v>
      </c>
      <c r="I32" s="77">
        <f t="shared" si="27"/>
        <v>10</v>
      </c>
      <c r="K32" s="85">
        <v>25</v>
      </c>
      <c r="L32" s="90">
        <v>1.5</v>
      </c>
      <c r="M32" s="85">
        <v>27</v>
      </c>
      <c r="N32" s="90">
        <f t="shared" si="29"/>
        <v>1</v>
      </c>
      <c r="O32" s="34">
        <v>23</v>
      </c>
      <c r="P32" s="35">
        <f t="shared" si="30"/>
        <v>5</v>
      </c>
      <c r="Q32" s="34">
        <v>31</v>
      </c>
      <c r="R32" s="37">
        <v>0.5</v>
      </c>
      <c r="S32" s="34">
        <v>40</v>
      </c>
      <c r="T32" s="36">
        <f t="shared" si="32"/>
        <v>1</v>
      </c>
      <c r="U32" s="34">
        <v>7</v>
      </c>
      <c r="V32" s="35">
        <v>10.5</v>
      </c>
      <c r="W32" s="105"/>
      <c r="X32" s="100">
        <f t="shared" si="34"/>
        <v>0</v>
      </c>
      <c r="Y32" s="40"/>
      <c r="Z32" s="45">
        <f t="shared" si="35"/>
        <v>0</v>
      </c>
      <c r="AA32" s="34">
        <v>25</v>
      </c>
      <c r="AB32" s="35">
        <v>1</v>
      </c>
      <c r="AC32" s="40"/>
      <c r="AD32" s="45">
        <f t="shared" si="43"/>
        <v>0</v>
      </c>
      <c r="AE32" s="38">
        <v>2</v>
      </c>
      <c r="AF32" s="35">
        <v>13.5</v>
      </c>
      <c r="AG32" s="40"/>
      <c r="AH32" s="45">
        <f t="shared" ref="AH32:AH40" si="44">IF(AG32&gt;0,IF(AG32&gt;26,1,IF(AG32&gt;2,28-AG32,IF(AG32=2,27,30))),0)</f>
        <v>0</v>
      </c>
      <c r="AI32" s="40"/>
      <c r="AJ32" s="45">
        <f t="shared" si="36"/>
        <v>0</v>
      </c>
      <c r="AK32" s="40"/>
      <c r="AL32" s="45">
        <f t="shared" si="37"/>
        <v>0</v>
      </c>
      <c r="AM32" s="34">
        <v>1</v>
      </c>
      <c r="AN32" s="35">
        <f t="shared" si="38"/>
        <v>30</v>
      </c>
      <c r="AO32" s="38">
        <v>25</v>
      </c>
      <c r="AP32" s="35">
        <f t="shared" si="39"/>
        <v>3</v>
      </c>
      <c r="AQ32" s="34">
        <v>9</v>
      </c>
      <c r="AR32" s="35">
        <v>9.5</v>
      </c>
      <c r="AS32" s="40"/>
      <c r="AT32" s="45">
        <f t="shared" si="41"/>
        <v>0</v>
      </c>
      <c r="AU32" s="34">
        <v>24</v>
      </c>
      <c r="AV32" s="37">
        <v>2</v>
      </c>
      <c r="AW32" s="105"/>
      <c r="AX32" s="45">
        <f>IF(AW32&gt;0,IF(AW32&gt;26,1,IF(AW32&gt;2,28-AW32,IF(AW32=2,27,30))),0)</f>
        <v>0</v>
      </c>
    </row>
    <row r="33" spans="1:50" s="21" customFormat="1" ht="33.75">
      <c r="A33" s="74" t="s">
        <v>56</v>
      </c>
      <c r="B33" s="32">
        <v>47</v>
      </c>
      <c r="C33" s="33" t="s">
        <v>71</v>
      </c>
      <c r="D33" s="92">
        <f t="shared" si="22"/>
        <v>11</v>
      </c>
      <c r="E33" s="93">
        <f t="shared" si="23"/>
        <v>75.5</v>
      </c>
      <c r="F33" s="81">
        <f t="shared" si="24"/>
        <v>35</v>
      </c>
      <c r="G33" s="82">
        <f t="shared" si="25"/>
        <v>75.5</v>
      </c>
      <c r="H33" s="76">
        <f t="shared" si="26"/>
        <v>11</v>
      </c>
      <c r="I33" s="77">
        <f t="shared" si="27"/>
        <v>11</v>
      </c>
      <c r="K33" s="86"/>
      <c r="L33" s="91">
        <f t="shared" ref="L33:L40" si="45">IF(K33&gt;0,IF(K33&gt;26,1,IF(K33&gt;2,28-K33,IF(K33=2,27,30))),0)</f>
        <v>0</v>
      </c>
      <c r="M33" s="85">
        <v>42</v>
      </c>
      <c r="N33" s="90">
        <f t="shared" si="29"/>
        <v>1</v>
      </c>
      <c r="O33" s="40"/>
      <c r="P33" s="45">
        <f t="shared" si="30"/>
        <v>0</v>
      </c>
      <c r="Q33" s="34">
        <v>17</v>
      </c>
      <c r="R33" s="36">
        <f t="shared" ref="R33:R40" si="46">IF(Q33&gt;0,IF(Q33&gt;26,1,IF(Q33&gt;2,28-Q33,IF(Q33=2,27,30))),0)</f>
        <v>11</v>
      </c>
      <c r="S33" s="34">
        <v>41</v>
      </c>
      <c r="T33" s="36">
        <f t="shared" si="32"/>
        <v>1</v>
      </c>
      <c r="U33" s="34">
        <v>27</v>
      </c>
      <c r="V33" s="35">
        <f t="shared" ref="V33:V40" si="47">IF(U33&gt;0,IF(U33&gt;26,1,IF(U33&gt;2,28-U33,IF(U33=2,27,30))),0)</f>
        <v>1</v>
      </c>
      <c r="W33" s="105"/>
      <c r="X33" s="100">
        <f t="shared" si="34"/>
        <v>0</v>
      </c>
      <c r="Y33" s="40"/>
      <c r="Z33" s="45"/>
      <c r="AA33" s="34">
        <v>2</v>
      </c>
      <c r="AB33" s="35">
        <v>9</v>
      </c>
      <c r="AC33" s="39" t="s">
        <v>136</v>
      </c>
      <c r="AD33" s="35">
        <v>12</v>
      </c>
      <c r="AE33" s="110">
        <v>14</v>
      </c>
      <c r="AF33" s="35">
        <f t="shared" ref="AF33:AF40" si="48">IF(AE33&gt;0,IF(AE33&gt;26,1,IF(AE33&gt;2,28-AE33,IF(AE33=2,27,30))),0)</f>
        <v>14</v>
      </c>
      <c r="AG33" s="40"/>
      <c r="AH33" s="45">
        <f t="shared" si="44"/>
        <v>0</v>
      </c>
      <c r="AI33" s="40"/>
      <c r="AJ33" s="45">
        <f t="shared" si="36"/>
        <v>0</v>
      </c>
      <c r="AK33" s="40"/>
      <c r="AL33" s="45">
        <f t="shared" si="37"/>
        <v>0</v>
      </c>
      <c r="AM33" s="40"/>
      <c r="AN33" s="45">
        <f t="shared" si="38"/>
        <v>0</v>
      </c>
      <c r="AO33" s="40"/>
      <c r="AP33" s="45">
        <f t="shared" si="39"/>
        <v>0</v>
      </c>
      <c r="AQ33" s="34">
        <v>7</v>
      </c>
      <c r="AR33" s="35">
        <v>10.5</v>
      </c>
      <c r="AS33" s="40"/>
      <c r="AT33" s="45">
        <f t="shared" si="41"/>
        <v>0</v>
      </c>
      <c r="AU33" s="38">
        <v>12</v>
      </c>
      <c r="AV33" s="37">
        <f>IF(AU33&gt;0,IF(AU33&gt;26,1,IF(AU33&gt;2,28-AU33,IF(AU33=2,27,30))),0)</f>
        <v>16</v>
      </c>
      <c r="AW33" s="105"/>
      <c r="AX33" s="45">
        <f>IF(AW33&gt;0,IF(AW33&gt;26,1,IF(AW33&gt;2,28-AW33,IF(AW33=2,27,30))),0)</f>
        <v>0</v>
      </c>
    </row>
    <row r="34" spans="1:50" s="21" customFormat="1" ht="33.75">
      <c r="A34" s="74" t="s">
        <v>72</v>
      </c>
      <c r="B34" s="32">
        <v>21</v>
      </c>
      <c r="C34" s="33" t="s">
        <v>73</v>
      </c>
      <c r="D34" s="92">
        <f t="shared" si="22"/>
        <v>12</v>
      </c>
      <c r="E34" s="93">
        <f t="shared" si="23"/>
        <v>66.5</v>
      </c>
      <c r="F34" s="81">
        <f t="shared" si="24"/>
        <v>37</v>
      </c>
      <c r="G34" s="82">
        <f t="shared" si="25"/>
        <v>66.5</v>
      </c>
      <c r="H34" s="76">
        <f t="shared" si="26"/>
        <v>12</v>
      </c>
      <c r="I34" s="77">
        <f t="shared" si="27"/>
        <v>12</v>
      </c>
      <c r="K34" s="86"/>
      <c r="L34" s="91">
        <f t="shared" si="45"/>
        <v>0</v>
      </c>
      <c r="M34" s="85">
        <v>36</v>
      </c>
      <c r="N34" s="90">
        <f t="shared" si="29"/>
        <v>1</v>
      </c>
      <c r="O34" s="40"/>
      <c r="P34" s="45">
        <f t="shared" si="30"/>
        <v>0</v>
      </c>
      <c r="Q34" s="40"/>
      <c r="R34" s="100">
        <f t="shared" si="46"/>
        <v>0</v>
      </c>
      <c r="S34" s="34">
        <v>18</v>
      </c>
      <c r="T34" s="36">
        <f t="shared" si="32"/>
        <v>10</v>
      </c>
      <c r="U34" s="40"/>
      <c r="V34" s="100">
        <f t="shared" si="47"/>
        <v>0</v>
      </c>
      <c r="W34" s="105"/>
      <c r="X34" s="100">
        <f t="shared" si="34"/>
        <v>0</v>
      </c>
      <c r="Y34" s="40"/>
      <c r="Z34" s="45">
        <f>IF(Y34&gt;0,IF(Y34&gt;26,1,IF(Y34&gt;2,28-Y34,IF(Y34=2,27,30))),0)</f>
        <v>0</v>
      </c>
      <c r="AA34" s="40"/>
      <c r="AB34" s="45">
        <f>IF(AA34&gt;0,IF(AA34&gt;26,1,IF(AA34&gt;2,28-AA34,IF(AA34=2,27,30))),0)</f>
        <v>0</v>
      </c>
      <c r="AC34" s="40"/>
      <c r="AD34" s="45">
        <f t="shared" ref="AD34:AD39" si="49">IF(AC34&gt;0,IF(AC34&gt;26,1,IF(AC34&gt;2,28-AC34,IF(AC34=2,27,30))),0)</f>
        <v>0</v>
      </c>
      <c r="AE34" s="112"/>
      <c r="AF34" s="45">
        <f t="shared" si="48"/>
        <v>0</v>
      </c>
      <c r="AG34" s="40"/>
      <c r="AH34" s="45">
        <f t="shared" si="44"/>
        <v>0</v>
      </c>
      <c r="AI34" s="40"/>
      <c r="AJ34" s="45">
        <f t="shared" si="36"/>
        <v>0</v>
      </c>
      <c r="AK34" s="40"/>
      <c r="AL34" s="45">
        <f t="shared" si="37"/>
        <v>0</v>
      </c>
      <c r="AM34" s="40"/>
      <c r="AN34" s="45">
        <f t="shared" si="38"/>
        <v>0</v>
      </c>
      <c r="AO34" s="40"/>
      <c r="AP34" s="45">
        <f t="shared" si="39"/>
        <v>0</v>
      </c>
      <c r="AQ34" s="34">
        <v>3</v>
      </c>
      <c r="AR34" s="35">
        <v>12.5</v>
      </c>
      <c r="AS34" s="34">
        <v>15</v>
      </c>
      <c r="AT34" s="35">
        <f t="shared" si="41"/>
        <v>13</v>
      </c>
      <c r="AU34" s="39" t="s">
        <v>135</v>
      </c>
      <c r="AV34" s="37">
        <v>15</v>
      </c>
      <c r="AW34" s="46" t="s">
        <v>135</v>
      </c>
      <c r="AX34" s="35">
        <v>15</v>
      </c>
    </row>
    <row r="35" spans="1:50" s="21" customFormat="1" ht="33.75">
      <c r="A35" s="74" t="s">
        <v>56</v>
      </c>
      <c r="B35" s="32">
        <v>31</v>
      </c>
      <c r="C35" s="33" t="s">
        <v>66</v>
      </c>
      <c r="D35" s="92">
        <f t="shared" si="22"/>
        <v>13</v>
      </c>
      <c r="E35" s="93">
        <f t="shared" si="23"/>
        <v>59.5</v>
      </c>
      <c r="F35" s="81">
        <f t="shared" si="24"/>
        <v>39</v>
      </c>
      <c r="G35" s="82">
        <f t="shared" si="25"/>
        <v>59.5</v>
      </c>
      <c r="H35" s="76">
        <f t="shared" si="26"/>
        <v>13</v>
      </c>
      <c r="I35" s="77">
        <f t="shared" si="27"/>
        <v>13</v>
      </c>
      <c r="K35" s="85">
        <v>20</v>
      </c>
      <c r="L35" s="90">
        <f t="shared" si="45"/>
        <v>8</v>
      </c>
      <c r="M35" s="85">
        <v>38</v>
      </c>
      <c r="N35" s="90">
        <f t="shared" si="29"/>
        <v>1</v>
      </c>
      <c r="O35" s="34">
        <v>25</v>
      </c>
      <c r="P35" s="35">
        <f t="shared" si="30"/>
        <v>3</v>
      </c>
      <c r="Q35" s="40"/>
      <c r="R35" s="100">
        <f t="shared" si="46"/>
        <v>0</v>
      </c>
      <c r="S35" s="34">
        <v>34</v>
      </c>
      <c r="T35" s="36">
        <f t="shared" si="32"/>
        <v>1</v>
      </c>
      <c r="U35" s="34">
        <v>10</v>
      </c>
      <c r="V35" s="35">
        <f t="shared" si="47"/>
        <v>18</v>
      </c>
      <c r="W35" s="38">
        <v>27</v>
      </c>
      <c r="X35" s="36">
        <f t="shared" si="34"/>
        <v>1</v>
      </c>
      <c r="Y35" s="34">
        <v>16</v>
      </c>
      <c r="Z35" s="35">
        <v>6</v>
      </c>
      <c r="AA35" s="40"/>
      <c r="AB35" s="45">
        <f>IF(AA35&gt;0,IF(AA35&gt;26,1,IF(AA35&gt;2,28-AA35,IF(AA35=2,27,30))),0)</f>
        <v>0</v>
      </c>
      <c r="AC35" s="40"/>
      <c r="AD35" s="45">
        <f t="shared" si="49"/>
        <v>0</v>
      </c>
      <c r="AE35" s="105"/>
      <c r="AF35" s="45">
        <f t="shared" si="48"/>
        <v>0</v>
      </c>
      <c r="AG35" s="40"/>
      <c r="AH35" s="45">
        <f t="shared" si="44"/>
        <v>0</v>
      </c>
      <c r="AI35" s="34">
        <v>10</v>
      </c>
      <c r="AJ35" s="37">
        <v>9</v>
      </c>
      <c r="AK35" s="34">
        <v>3</v>
      </c>
      <c r="AL35" s="35">
        <v>12.5</v>
      </c>
      <c r="AM35" s="40"/>
      <c r="AN35" s="45">
        <f t="shared" si="38"/>
        <v>0</v>
      </c>
      <c r="AO35" s="40"/>
      <c r="AP35" s="45">
        <f t="shared" si="39"/>
        <v>0</v>
      </c>
      <c r="AQ35" s="40"/>
      <c r="AR35" s="45">
        <f>IF(AQ35&gt;0,IF(AQ35&gt;26,1,IF(AQ35&gt;2,28-AQ35,IF(AQ35=2,27,30))),0)</f>
        <v>0</v>
      </c>
      <c r="AS35" s="105"/>
      <c r="AT35" s="45">
        <f t="shared" si="41"/>
        <v>0</v>
      </c>
      <c r="AU35" s="105"/>
      <c r="AV35" s="45">
        <f>IF(AU35&gt;0,IF(AU35&gt;26,1,IF(AU35&gt;2,28-AU35,IF(AU35=2,27,30))),0)</f>
        <v>0</v>
      </c>
      <c r="AW35" s="105"/>
      <c r="AX35" s="45">
        <f t="shared" ref="AX35:AX40" si="50">IF(AW35&gt;0,IF(AW35&gt;26,1,IF(AW35&gt;2,28-AW35,IF(AW35=2,27,30))),0)</f>
        <v>0</v>
      </c>
    </row>
    <row r="36" spans="1:50" s="101" customFormat="1" ht="33.75">
      <c r="A36" s="74" t="s">
        <v>92</v>
      </c>
      <c r="B36" s="32">
        <v>252</v>
      </c>
      <c r="C36" s="33" t="s">
        <v>91</v>
      </c>
      <c r="D36" s="92">
        <f t="shared" si="22"/>
        <v>14</v>
      </c>
      <c r="E36" s="93">
        <f t="shared" si="23"/>
        <v>52</v>
      </c>
      <c r="F36" s="81">
        <f t="shared" si="24"/>
        <v>40</v>
      </c>
      <c r="G36" s="82">
        <f t="shared" si="25"/>
        <v>52</v>
      </c>
      <c r="H36" s="76">
        <f t="shared" si="26"/>
        <v>14</v>
      </c>
      <c r="I36" s="77">
        <f t="shared" si="27"/>
        <v>14</v>
      </c>
      <c r="K36" s="86"/>
      <c r="L36" s="91">
        <f t="shared" si="45"/>
        <v>0</v>
      </c>
      <c r="M36" s="85">
        <v>41</v>
      </c>
      <c r="N36" s="90">
        <f t="shared" si="29"/>
        <v>1</v>
      </c>
      <c r="O36" s="34">
        <v>28</v>
      </c>
      <c r="P36" s="35">
        <f t="shared" si="30"/>
        <v>1</v>
      </c>
      <c r="Q36" s="34">
        <v>25</v>
      </c>
      <c r="R36" s="36">
        <f t="shared" si="46"/>
        <v>3</v>
      </c>
      <c r="S36" s="34">
        <v>38</v>
      </c>
      <c r="T36" s="36">
        <f t="shared" si="32"/>
        <v>1</v>
      </c>
      <c r="U36" s="40"/>
      <c r="V36" s="100">
        <f t="shared" si="47"/>
        <v>0</v>
      </c>
      <c r="W36" s="105"/>
      <c r="X36" s="100">
        <f t="shared" si="34"/>
        <v>0</v>
      </c>
      <c r="Y36" s="40"/>
      <c r="Z36" s="45">
        <f>IF(Y36&gt;0,IF(Y36&gt;26,1,IF(Y36&gt;2,28-Y36,IF(Y36=2,27,30))),0)</f>
        <v>0</v>
      </c>
      <c r="AA36" s="40"/>
      <c r="AB36" s="45">
        <f>IF(AA36&gt;0,IF(AA36&gt;26,1,IF(AA36&gt;2,28-AA36,IF(AA36=2,27,30))),0)</f>
        <v>0</v>
      </c>
      <c r="AC36" s="34">
        <v>24</v>
      </c>
      <c r="AD36" s="35">
        <f t="shared" si="49"/>
        <v>4</v>
      </c>
      <c r="AE36" s="105"/>
      <c r="AF36" s="45">
        <f t="shared" si="48"/>
        <v>0</v>
      </c>
      <c r="AG36" s="40"/>
      <c r="AH36" s="45">
        <f t="shared" si="44"/>
        <v>0</v>
      </c>
      <c r="AI36" s="34">
        <v>21</v>
      </c>
      <c r="AJ36" s="37">
        <f>IF(AI36&gt;0,IF(AI36&gt;26,1,IF(AI36&gt;2,28-AI36,IF(AI36=2,27,30))),0)</f>
        <v>7</v>
      </c>
      <c r="AK36" s="34">
        <v>26</v>
      </c>
      <c r="AL36" s="35">
        <f>IF(AK36&gt;0,IF(AK36&gt;26,1,IF(AK36&gt;2,28-AK36,IF(AK36=2,27,30))),0)</f>
        <v>2</v>
      </c>
      <c r="AM36" s="34">
        <v>7</v>
      </c>
      <c r="AN36" s="35">
        <f t="shared" si="38"/>
        <v>21</v>
      </c>
      <c r="AO36" s="34">
        <v>18</v>
      </c>
      <c r="AP36" s="35">
        <f t="shared" si="39"/>
        <v>10</v>
      </c>
      <c r="AQ36" s="40"/>
      <c r="AR36" s="45">
        <f>IF(AQ36&gt;0,IF(AQ36&gt;26,1,IF(AQ36&gt;2,28-AQ36,IF(AQ36=2,27,30))),0)</f>
        <v>0</v>
      </c>
      <c r="AS36" s="34">
        <v>41</v>
      </c>
      <c r="AT36" s="35">
        <f t="shared" si="41"/>
        <v>1</v>
      </c>
      <c r="AU36" s="40"/>
      <c r="AV36" s="45">
        <f>IF(AU36&gt;0,IF(AU36&gt;26,1,IF(AU36&gt;2,28-AU36,IF(AU36=2,27,30))),0)</f>
        <v>0</v>
      </c>
      <c r="AW36" s="34" t="s">
        <v>175</v>
      </c>
      <c r="AX36" s="35">
        <f t="shared" si="50"/>
        <v>1</v>
      </c>
    </row>
    <row r="37" spans="1:50" s="101" customFormat="1" ht="33.75">
      <c r="A37" s="74" t="s">
        <v>36</v>
      </c>
      <c r="B37" s="32">
        <v>11</v>
      </c>
      <c r="C37" s="33" t="s">
        <v>107</v>
      </c>
      <c r="D37" s="92">
        <f t="shared" si="22"/>
        <v>15</v>
      </c>
      <c r="E37" s="93">
        <f t="shared" si="23"/>
        <v>47.5</v>
      </c>
      <c r="F37" s="81">
        <f t="shared" si="24"/>
        <v>41</v>
      </c>
      <c r="G37" s="82">
        <f t="shared" si="25"/>
        <v>47.5</v>
      </c>
      <c r="H37" s="76">
        <f t="shared" si="26"/>
        <v>15</v>
      </c>
      <c r="I37" s="77">
        <f t="shared" si="27"/>
        <v>15</v>
      </c>
      <c r="K37" s="86"/>
      <c r="L37" s="91">
        <f t="shared" si="45"/>
        <v>0</v>
      </c>
      <c r="M37" s="40"/>
      <c r="N37" s="45">
        <f t="shared" si="29"/>
        <v>0</v>
      </c>
      <c r="O37" s="40"/>
      <c r="P37" s="45">
        <f t="shared" si="30"/>
        <v>0</v>
      </c>
      <c r="Q37" s="34">
        <v>12</v>
      </c>
      <c r="R37" s="36">
        <f t="shared" si="46"/>
        <v>16</v>
      </c>
      <c r="S37" s="40"/>
      <c r="T37" s="100">
        <f t="shared" si="32"/>
        <v>0</v>
      </c>
      <c r="U37" s="40"/>
      <c r="V37" s="100">
        <f t="shared" si="47"/>
        <v>0</v>
      </c>
      <c r="W37" s="105"/>
      <c r="X37" s="100">
        <f t="shared" si="34"/>
        <v>0</v>
      </c>
      <c r="Y37" s="40"/>
      <c r="Z37" s="45">
        <f>IF(Y37&gt;0,IF(Y37&gt;26,1,IF(Y37&gt;2,28-Y37,IF(Y37=2,27,30))),0)</f>
        <v>0</v>
      </c>
      <c r="AA37" s="34">
        <v>1</v>
      </c>
      <c r="AB37" s="35">
        <v>10</v>
      </c>
      <c r="AC37" s="40"/>
      <c r="AD37" s="45">
        <f t="shared" si="49"/>
        <v>0</v>
      </c>
      <c r="AE37" s="112"/>
      <c r="AF37" s="45">
        <f t="shared" si="48"/>
        <v>0</v>
      </c>
      <c r="AG37" s="40"/>
      <c r="AH37" s="45">
        <f t="shared" si="44"/>
        <v>0</v>
      </c>
      <c r="AI37" s="40"/>
      <c r="AJ37" s="45">
        <f>IF(AI37&gt;0,IF(AI37&gt;26,1,IF(AI37&gt;2,28-AI37,IF(AI37=2,27,30))),0)</f>
        <v>0</v>
      </c>
      <c r="AK37" s="40"/>
      <c r="AL37" s="45">
        <f>IF(AK37&gt;0,IF(AK37&gt;26,1,IF(AK37&gt;2,28-AK37,IF(AK37=2,27,30))),0)</f>
        <v>0</v>
      </c>
      <c r="AM37" s="40"/>
      <c r="AN37" s="45">
        <f t="shared" si="38"/>
        <v>0</v>
      </c>
      <c r="AO37" s="40"/>
      <c r="AP37" s="45">
        <f t="shared" si="39"/>
        <v>0</v>
      </c>
      <c r="AQ37" s="34">
        <v>5</v>
      </c>
      <c r="AR37" s="35">
        <v>16.5</v>
      </c>
      <c r="AS37" s="105"/>
      <c r="AT37" s="45">
        <f t="shared" si="41"/>
        <v>0</v>
      </c>
      <c r="AU37" s="39" t="s">
        <v>117</v>
      </c>
      <c r="AV37" s="37">
        <v>5</v>
      </c>
      <c r="AW37" s="105"/>
      <c r="AX37" s="45">
        <f t="shared" si="50"/>
        <v>0</v>
      </c>
    </row>
    <row r="38" spans="1:50" s="101" customFormat="1" ht="33.75">
      <c r="A38" s="74" t="s">
        <v>72</v>
      </c>
      <c r="B38" s="32">
        <v>20</v>
      </c>
      <c r="C38" s="33" t="s">
        <v>153</v>
      </c>
      <c r="D38" s="92">
        <f t="shared" si="22"/>
        <v>16</v>
      </c>
      <c r="E38" s="93">
        <f t="shared" si="23"/>
        <v>27.5</v>
      </c>
      <c r="F38" s="81">
        <f t="shared" si="24"/>
        <v>48</v>
      </c>
      <c r="G38" s="82">
        <f t="shared" si="25"/>
        <v>27.5</v>
      </c>
      <c r="H38" s="76">
        <f>1+H36</f>
        <v>15</v>
      </c>
      <c r="I38" s="77">
        <f>I36+1</f>
        <v>15</v>
      </c>
      <c r="K38" s="40"/>
      <c r="L38" s="45">
        <f t="shared" si="45"/>
        <v>0</v>
      </c>
      <c r="M38" s="40"/>
      <c r="N38" s="45">
        <f t="shared" si="29"/>
        <v>0</v>
      </c>
      <c r="O38" s="40"/>
      <c r="P38" s="45">
        <f t="shared" si="30"/>
        <v>0</v>
      </c>
      <c r="Q38" s="40"/>
      <c r="R38" s="100">
        <f t="shared" si="46"/>
        <v>0</v>
      </c>
      <c r="S38" s="40"/>
      <c r="T38" s="100">
        <f t="shared" si="32"/>
        <v>0</v>
      </c>
      <c r="U38" s="40"/>
      <c r="V38" s="100">
        <f t="shared" si="47"/>
        <v>0</v>
      </c>
      <c r="W38" s="105"/>
      <c r="X38" s="100">
        <f t="shared" si="34"/>
        <v>0</v>
      </c>
      <c r="Y38" s="40"/>
      <c r="Z38" s="45">
        <f>IF(Y38&gt;0,IF(Y38&gt;26,1,IF(Y38&gt;2,28-Y38,IF(Y38=2,27,30))),0)</f>
        <v>0</v>
      </c>
      <c r="AA38" s="40"/>
      <c r="AB38" s="45">
        <f>IF(AA38&gt;0,IF(AA38&gt;26,1,IF(AA38&gt;2,28-AA38,IF(AA38=2,27,30))),0)</f>
        <v>0</v>
      </c>
      <c r="AC38" s="40"/>
      <c r="AD38" s="45">
        <f t="shared" si="49"/>
        <v>0</v>
      </c>
      <c r="AE38" s="105"/>
      <c r="AF38" s="45">
        <f t="shared" si="48"/>
        <v>0</v>
      </c>
      <c r="AG38" s="40"/>
      <c r="AH38" s="45">
        <f t="shared" si="44"/>
        <v>0</v>
      </c>
      <c r="AI38" s="40"/>
      <c r="AJ38" s="45">
        <f>IF(AI38&gt;0,IF(AI38&gt;26,1,IF(AI38&gt;2,28-AI38,IF(AI38=2,27,30))),0)</f>
        <v>0</v>
      </c>
      <c r="AK38" s="40"/>
      <c r="AL38" s="45">
        <f>IF(AK38&gt;0,IF(AK38&gt;26,1,IF(AK38&gt;2,28-AK38,IF(AK38=2,27,30))),0)</f>
        <v>0</v>
      </c>
      <c r="AM38" s="40"/>
      <c r="AN38" s="45">
        <f t="shared" si="38"/>
        <v>0</v>
      </c>
      <c r="AO38" s="40"/>
      <c r="AP38" s="45">
        <f t="shared" si="39"/>
        <v>0</v>
      </c>
      <c r="AQ38" s="34">
        <v>3</v>
      </c>
      <c r="AR38" s="35">
        <v>12.5</v>
      </c>
      <c r="AS38" s="40"/>
      <c r="AT38" s="45">
        <f t="shared" si="41"/>
        <v>0</v>
      </c>
      <c r="AU38" s="34">
        <v>1</v>
      </c>
      <c r="AV38" s="37">
        <v>15</v>
      </c>
      <c r="AW38" s="105"/>
      <c r="AX38" s="45">
        <f t="shared" si="50"/>
        <v>0</v>
      </c>
    </row>
    <row r="39" spans="1:50" s="101" customFormat="1" ht="33.75">
      <c r="A39" s="74" t="s">
        <v>56</v>
      </c>
      <c r="B39" s="32">
        <v>36</v>
      </c>
      <c r="C39" s="33" t="s">
        <v>154</v>
      </c>
      <c r="D39" s="92">
        <f t="shared" si="22"/>
        <v>17</v>
      </c>
      <c r="E39" s="93">
        <f t="shared" si="23"/>
        <v>20.5</v>
      </c>
      <c r="F39" s="81">
        <f t="shared" si="24"/>
        <v>51</v>
      </c>
      <c r="G39" s="82">
        <f t="shared" si="25"/>
        <v>20.5</v>
      </c>
      <c r="H39" s="76">
        <f>1+H37</f>
        <v>16</v>
      </c>
      <c r="I39" s="77">
        <f>I37+1</f>
        <v>16</v>
      </c>
      <c r="K39" s="40"/>
      <c r="L39" s="45">
        <f t="shared" si="45"/>
        <v>0</v>
      </c>
      <c r="M39" s="40"/>
      <c r="N39" s="45">
        <f t="shared" si="29"/>
        <v>0</v>
      </c>
      <c r="O39" s="40"/>
      <c r="P39" s="45">
        <f t="shared" si="30"/>
        <v>0</v>
      </c>
      <c r="Q39" s="40"/>
      <c r="R39" s="100">
        <f t="shared" si="46"/>
        <v>0</v>
      </c>
      <c r="S39" s="40"/>
      <c r="T39" s="100">
        <f t="shared" si="32"/>
        <v>0</v>
      </c>
      <c r="U39" s="40"/>
      <c r="V39" s="100">
        <f t="shared" si="47"/>
        <v>0</v>
      </c>
      <c r="W39" s="105"/>
      <c r="X39" s="100">
        <f t="shared" si="34"/>
        <v>0</v>
      </c>
      <c r="Y39" s="40"/>
      <c r="Z39" s="45">
        <f>IF(Y39&gt;0,IF(Y39&gt;26,1,IF(Y39&gt;2,28-Y39,IF(Y39=2,27,30))),0)</f>
        <v>0</v>
      </c>
      <c r="AA39" s="40"/>
      <c r="AB39" s="45">
        <f>IF(AA39&gt;0,IF(AA39&gt;26,1,IF(AA39&gt;2,28-AA39,IF(AA39=2,27,30))),0)</f>
        <v>0</v>
      </c>
      <c r="AC39" s="40"/>
      <c r="AD39" s="45">
        <f t="shared" si="49"/>
        <v>0</v>
      </c>
      <c r="AE39" s="105"/>
      <c r="AF39" s="45">
        <f t="shared" si="48"/>
        <v>0</v>
      </c>
      <c r="AG39" s="40"/>
      <c r="AH39" s="45">
        <f t="shared" si="44"/>
        <v>0</v>
      </c>
      <c r="AI39" s="40"/>
      <c r="AJ39" s="45">
        <f>IF(AI39&gt;0,IF(AI39&gt;26,1,IF(AI39&gt;2,28-AI39,IF(AI39=2,27,30))),0)</f>
        <v>0</v>
      </c>
      <c r="AK39" s="40"/>
      <c r="AL39" s="45">
        <f>IF(AK39&gt;0,IF(AK39&gt;26,1,IF(AK39&gt;2,28-AK39,IF(AK39=2,27,30))),0)</f>
        <v>0</v>
      </c>
      <c r="AM39" s="40"/>
      <c r="AN39" s="45">
        <f t="shared" si="38"/>
        <v>0</v>
      </c>
      <c r="AO39" s="40"/>
      <c r="AP39" s="45">
        <f t="shared" si="39"/>
        <v>0</v>
      </c>
      <c r="AQ39" s="34">
        <v>7</v>
      </c>
      <c r="AR39" s="35">
        <v>10.5</v>
      </c>
      <c r="AS39" s="40"/>
      <c r="AT39" s="45">
        <f t="shared" si="41"/>
        <v>0</v>
      </c>
      <c r="AU39" s="34">
        <v>18</v>
      </c>
      <c r="AV39" s="37">
        <f>IF(AU39&gt;0,IF(AU39&gt;26,1,IF(AU39&gt;2,28-AU39,IF(AU39=2,27,30))),0)</f>
        <v>10</v>
      </c>
      <c r="AW39" s="105"/>
      <c r="AX39" s="45">
        <f t="shared" si="50"/>
        <v>0</v>
      </c>
    </row>
    <row r="40" spans="1:50" s="21" customFormat="1" ht="57">
      <c r="A40" s="74" t="s">
        <v>142</v>
      </c>
      <c r="B40" s="32">
        <v>253</v>
      </c>
      <c r="C40" s="33" t="s">
        <v>143</v>
      </c>
      <c r="D40" s="92">
        <f t="shared" si="22"/>
        <v>18</v>
      </c>
      <c r="E40" s="93">
        <f t="shared" si="23"/>
        <v>4.5</v>
      </c>
      <c r="F40" s="81">
        <f t="shared" si="24"/>
        <v>58</v>
      </c>
      <c r="G40" s="82">
        <f t="shared" si="25"/>
        <v>4.5</v>
      </c>
      <c r="H40" s="76">
        <f>1+H37</f>
        <v>16</v>
      </c>
      <c r="I40" s="77">
        <f>I37+1</f>
        <v>16</v>
      </c>
      <c r="K40" s="40"/>
      <c r="L40" s="45">
        <f t="shared" si="45"/>
        <v>0</v>
      </c>
      <c r="M40" s="40"/>
      <c r="N40" s="45">
        <f t="shared" si="29"/>
        <v>0</v>
      </c>
      <c r="O40" s="40"/>
      <c r="P40" s="45">
        <f t="shared" si="30"/>
        <v>0</v>
      </c>
      <c r="Q40" s="40"/>
      <c r="R40" s="100">
        <f t="shared" si="46"/>
        <v>0</v>
      </c>
      <c r="S40" s="40"/>
      <c r="T40" s="100">
        <f t="shared" si="32"/>
        <v>0</v>
      </c>
      <c r="U40" s="40"/>
      <c r="V40" s="100">
        <f t="shared" si="47"/>
        <v>0</v>
      </c>
      <c r="W40" s="105"/>
      <c r="X40" s="100">
        <f t="shared" si="34"/>
        <v>0</v>
      </c>
      <c r="Y40" s="40"/>
      <c r="Z40" s="45">
        <f>IF(Y40&gt;0,IF(Y40&gt;26,1,IF(Y40&gt;2,28-Y40,IF(Y40=2,27,30))),0)</f>
        <v>0</v>
      </c>
      <c r="AA40" s="40"/>
      <c r="AB40" s="45">
        <f>IF(AA40&gt;0,IF(AA40&gt;26,1,IF(AA40&gt;2,28-AA40,IF(AA40=2,27,30))),0)</f>
        <v>0</v>
      </c>
      <c r="AC40" s="39">
        <v>19</v>
      </c>
      <c r="AD40" s="35">
        <v>4.5</v>
      </c>
      <c r="AE40" s="105"/>
      <c r="AF40" s="45">
        <f t="shared" si="48"/>
        <v>0</v>
      </c>
      <c r="AG40" s="40"/>
      <c r="AH40" s="45">
        <f t="shared" si="44"/>
        <v>0</v>
      </c>
      <c r="AI40" s="40"/>
      <c r="AJ40" s="45">
        <f>IF(AI40&gt;0,IF(AI40&gt;26,1,IF(AI40&gt;2,28-AI40,IF(AI40=2,27,30))),0)</f>
        <v>0</v>
      </c>
      <c r="AK40" s="40"/>
      <c r="AL40" s="45">
        <f>IF(AK40&gt;0,IF(AK40&gt;26,1,IF(AK40&gt;2,28-AK40,IF(AK40=2,27,30))),0)</f>
        <v>0</v>
      </c>
      <c r="AM40" s="40"/>
      <c r="AN40" s="45">
        <f t="shared" si="38"/>
        <v>0</v>
      </c>
      <c r="AO40" s="40"/>
      <c r="AP40" s="45">
        <f t="shared" si="39"/>
        <v>0</v>
      </c>
      <c r="AQ40" s="40"/>
      <c r="AR40" s="45">
        <f>IF(AQ40&gt;0,IF(AQ40&gt;26,1,IF(AQ40&gt;2,28-AQ40,IF(AQ40=2,27,30))),0)</f>
        <v>0</v>
      </c>
      <c r="AS40" s="40"/>
      <c r="AT40" s="45">
        <f t="shared" si="41"/>
        <v>0</v>
      </c>
      <c r="AU40" s="105"/>
      <c r="AV40" s="45">
        <f>IF(AU40&gt;0,IF(AU40&gt;26,1,IF(AU40&gt;2,28-AU40,IF(AU40=2,27,30))),0)</f>
        <v>0</v>
      </c>
      <c r="AW40" s="105"/>
      <c r="AX40" s="45">
        <f t="shared" si="50"/>
        <v>0</v>
      </c>
    </row>
    <row r="41" spans="1:50" s="21" customFormat="1" ht="34.5" customHeight="1">
      <c r="A41" s="72"/>
      <c r="B41" s="44"/>
      <c r="C41" s="95" t="s">
        <v>74</v>
      </c>
      <c r="D41" s="19"/>
      <c r="E41" s="18"/>
      <c r="F41" s="19"/>
      <c r="G41" s="19"/>
      <c r="H41" s="19"/>
      <c r="I41" s="20"/>
      <c r="K41" s="17"/>
      <c r="L41" s="22"/>
      <c r="M41" s="17"/>
      <c r="N41" s="17"/>
      <c r="O41" s="17"/>
      <c r="P41" s="17"/>
      <c r="Q41" s="17"/>
      <c r="R41" s="19"/>
      <c r="S41" s="17"/>
      <c r="T41" s="19"/>
      <c r="U41" s="17"/>
      <c r="V41" s="17"/>
      <c r="W41" s="17"/>
      <c r="X41" s="19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23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23"/>
      <c r="AW41" s="17"/>
      <c r="AX41" s="17"/>
    </row>
    <row r="42" spans="1:50" s="21" customFormat="1" ht="33.75">
      <c r="A42" s="75" t="s">
        <v>77</v>
      </c>
      <c r="B42" s="49">
        <v>265</v>
      </c>
      <c r="C42" s="33" t="s">
        <v>78</v>
      </c>
      <c r="D42" s="92">
        <f t="shared" ref="D42:D73" si="51">_xlfn.RANK.EQ(E42,$E$42:$E$73,0)</f>
        <v>1</v>
      </c>
      <c r="E42" s="93">
        <f t="shared" ref="E42:E73" si="52">G42</f>
        <v>335.5</v>
      </c>
      <c r="F42" s="81">
        <f t="shared" ref="F42:F73" si="53">_xlfn.RANK.EQ(G42,$G$5:$G$73,0)</f>
        <v>3</v>
      </c>
      <c r="G42" s="82">
        <f t="shared" ref="G42:G73" si="54">L42+N42+P42+R42+V42+AJ42+T42+AL42+AB42+AH42+AD42+AR42+AV42+Z42+AT42+AN42+X42+AP42+AX42+AF42</f>
        <v>335.5</v>
      </c>
      <c r="H42" s="76">
        <f t="shared" ref="H42:H48" si="55">1+H41</f>
        <v>1</v>
      </c>
      <c r="I42" s="77">
        <f>I40+1</f>
        <v>17</v>
      </c>
      <c r="K42" s="34">
        <v>9</v>
      </c>
      <c r="L42" s="35">
        <f t="shared" ref="L42:L51" si="56">IF(K42&gt;0,IF(K42&gt;26,1,IF(K42&gt;2,28-K42,IF(K42=2,27,30))),0)</f>
        <v>19</v>
      </c>
      <c r="M42" s="38">
        <v>19</v>
      </c>
      <c r="N42" s="35">
        <f t="shared" ref="N42:N66" si="57">IF(M42&gt;0,IF(M42&gt;26,1,IF(M42&gt;2,28-M42,IF(M42=2,27,30))),0)</f>
        <v>9</v>
      </c>
      <c r="O42" s="34">
        <v>7</v>
      </c>
      <c r="P42" s="35">
        <f t="shared" ref="P42:P52" si="58">IF(O42&gt;0,IF(O42&gt;26,1,IF(O42&gt;2,28-O42,IF(O42=2,27,30))),0)</f>
        <v>21</v>
      </c>
      <c r="Q42" s="34">
        <v>9</v>
      </c>
      <c r="R42" s="36">
        <f>IF(Q42&gt;0,IF(Q42&gt;26,1,IF(Q42&gt;2,28-Q42,IF(Q42=2,27,30))),0)</f>
        <v>19</v>
      </c>
      <c r="S42" s="38">
        <v>24</v>
      </c>
      <c r="T42" s="36">
        <f t="shared" ref="T42:T66" si="59">IF(S42&gt;0,IF(S42&gt;26,1,IF(S42&gt;2,28-S42,IF(S42=2,27,30))),0)</f>
        <v>4</v>
      </c>
      <c r="U42" s="34">
        <v>9</v>
      </c>
      <c r="V42" s="35">
        <f>IF(U42&gt;0,IF(U42&gt;26,1,IF(U42&gt;2,28-U42,IF(U42=2,27,30))),0)</f>
        <v>19</v>
      </c>
      <c r="W42" s="34">
        <v>22</v>
      </c>
      <c r="X42" s="36">
        <f>IF(W42&gt;0,IF(W42&gt;26,1,IF(W42&gt;2,28-W42,IF(W42=2,27,30))),0)</f>
        <v>6</v>
      </c>
      <c r="Y42" s="34">
        <v>15</v>
      </c>
      <c r="Z42" s="35">
        <f>IF(Y42&gt;0,IF(Y42&gt;26,1,IF(Y42&gt;2,28-Y42,IF(Y42=2,27,30))),0)</f>
        <v>13</v>
      </c>
      <c r="AA42" s="39" t="s">
        <v>110</v>
      </c>
      <c r="AB42" s="35">
        <v>10</v>
      </c>
      <c r="AC42" s="34">
        <v>8</v>
      </c>
      <c r="AD42" s="35">
        <f t="shared" ref="AD42:AD60" si="60">IF(AC42&gt;0,IF(AC42&gt;26,1,IF(AC42&gt;2,28-AC42,IF(AC42=2,27,30))),0)</f>
        <v>20</v>
      </c>
      <c r="AE42" s="39" t="s">
        <v>123</v>
      </c>
      <c r="AF42" s="35">
        <v>20</v>
      </c>
      <c r="AG42" s="34">
        <v>6</v>
      </c>
      <c r="AH42" s="35">
        <f t="shared" ref="AH42:AH50" si="61">IF(AG42&gt;0,IF(AG42&gt;26,1,IF(AG42&gt;2,28-AG42,IF(AG42=2,27,30))),0)</f>
        <v>22</v>
      </c>
      <c r="AI42" s="38">
        <v>8</v>
      </c>
      <c r="AJ42" s="37">
        <f t="shared" ref="AJ42:AJ52" si="62">IF(AI42&gt;0,IF(AI42&gt;26,1,IF(AI42&gt;2,28-AI42,IF(AI42=2,27,30))),0)</f>
        <v>20</v>
      </c>
      <c r="AK42" s="34">
        <v>5</v>
      </c>
      <c r="AL42" s="35">
        <f>IF(AK42&gt;0,IF(AK42&gt;26,1,IF(AK42&gt;2,28-AK42,IF(AK42=2,27,30))),0)</f>
        <v>23</v>
      </c>
      <c r="AM42" s="34">
        <v>12</v>
      </c>
      <c r="AN42" s="35">
        <f>IF(AM42&gt;0,IF(AM42&gt;26,1,IF(AM42&gt;2,28-AM42,IF(AM42=2,27,30))),0)</f>
        <v>16</v>
      </c>
      <c r="AO42" s="34">
        <v>3</v>
      </c>
      <c r="AP42" s="35">
        <f t="shared" ref="AP42:AP66" si="63">IF(AO42&gt;0,IF(AO42&gt;26,1,IF(AO42&gt;2,28-AO42,IF(AO42=2,27,30))),0)</f>
        <v>25</v>
      </c>
      <c r="AQ42" s="34">
        <v>7</v>
      </c>
      <c r="AR42" s="35">
        <f>IF(AQ42&gt;0,IF(AQ42&gt;26,1,IF(AQ42&gt;2,28-AQ42,IF(AQ42=2,27,30))),0)+10</f>
        <v>31</v>
      </c>
      <c r="AS42" s="34">
        <v>21</v>
      </c>
      <c r="AT42" s="35">
        <f>IF(AS42&gt;0,IF(AS42&gt;26,1,IF(AS42&gt;2,28-AS42,IF(AS42=2,27,30))),0)</f>
        <v>7</v>
      </c>
      <c r="AU42" s="39" t="s">
        <v>120</v>
      </c>
      <c r="AV42" s="37">
        <v>21</v>
      </c>
      <c r="AW42" s="34" t="s">
        <v>171</v>
      </c>
      <c r="AX42" s="37">
        <v>10.5</v>
      </c>
    </row>
    <row r="43" spans="1:50" s="21" customFormat="1" ht="33.75">
      <c r="A43" s="74" t="s">
        <v>80</v>
      </c>
      <c r="B43" s="32" t="s">
        <v>48</v>
      </c>
      <c r="C43" s="33" t="s">
        <v>102</v>
      </c>
      <c r="D43" s="92">
        <f t="shared" si="51"/>
        <v>2</v>
      </c>
      <c r="E43" s="93">
        <f t="shared" si="52"/>
        <v>305</v>
      </c>
      <c r="F43" s="81">
        <f t="shared" si="53"/>
        <v>5</v>
      </c>
      <c r="G43" s="82">
        <f t="shared" si="54"/>
        <v>305</v>
      </c>
      <c r="H43" s="76">
        <f t="shared" si="55"/>
        <v>2</v>
      </c>
      <c r="I43" s="77">
        <f t="shared" ref="I43:I48" si="64">I42+1</f>
        <v>18</v>
      </c>
      <c r="K43" s="34">
        <v>15</v>
      </c>
      <c r="L43" s="35">
        <f t="shared" si="56"/>
        <v>13</v>
      </c>
      <c r="M43" s="38">
        <v>8</v>
      </c>
      <c r="N43" s="35">
        <f t="shared" si="57"/>
        <v>20</v>
      </c>
      <c r="O43" s="34">
        <v>29</v>
      </c>
      <c r="P43" s="35">
        <f t="shared" si="58"/>
        <v>1</v>
      </c>
      <c r="Q43" s="34">
        <v>23</v>
      </c>
      <c r="R43" s="36">
        <f>IF(Q43&gt;0,IF(Q43&gt;26,1,IF(Q43&gt;2,28-Q43,IF(Q43=2,27,30))),0)</f>
        <v>5</v>
      </c>
      <c r="S43" s="38">
        <v>4</v>
      </c>
      <c r="T43" s="36">
        <f t="shared" si="59"/>
        <v>24</v>
      </c>
      <c r="U43" s="34">
        <v>5</v>
      </c>
      <c r="V43" s="35">
        <f>IF(U43&gt;0,IF(U43&gt;26,1,IF(U43&gt;2,28-U43,IF(U43=2,27,30))),0)</f>
        <v>23</v>
      </c>
      <c r="W43" s="34">
        <v>3</v>
      </c>
      <c r="X43" s="36">
        <f>IF(W43&gt;0,IF(W43&gt;26,1,IF(W43&gt;2,28-W43,IF(W43=2,27,30))),0)</f>
        <v>25</v>
      </c>
      <c r="Y43" s="34">
        <v>7</v>
      </c>
      <c r="Z43" s="35">
        <f>IF(Y43&gt;0,IF(Y43&gt;26,1,IF(Y43&gt;2,28-Y43,IF(Y43=2,27,30))),0)</f>
        <v>21</v>
      </c>
      <c r="AA43" s="39" t="s">
        <v>121</v>
      </c>
      <c r="AB43" s="35">
        <v>17</v>
      </c>
      <c r="AC43" s="34">
        <v>5</v>
      </c>
      <c r="AD43" s="35">
        <f t="shared" si="60"/>
        <v>23</v>
      </c>
      <c r="AE43" s="39" t="s">
        <v>147</v>
      </c>
      <c r="AF43" s="35">
        <v>24</v>
      </c>
      <c r="AG43" s="34">
        <v>3</v>
      </c>
      <c r="AH43" s="35">
        <f t="shared" si="61"/>
        <v>25</v>
      </c>
      <c r="AI43" s="38">
        <v>16</v>
      </c>
      <c r="AJ43" s="37">
        <f t="shared" si="62"/>
        <v>12</v>
      </c>
      <c r="AK43" s="34">
        <v>15</v>
      </c>
      <c r="AL43" s="35">
        <f>IF(AK43&gt;0,IF(AK43&gt;26,1,IF(AK43&gt;2,28-AK43,IF(AK43=2,27,30))),0)</f>
        <v>13</v>
      </c>
      <c r="AM43" s="34">
        <v>27</v>
      </c>
      <c r="AN43" s="35">
        <f>IF(AM43&gt;0,IF(AM43&gt;26,1,IF(AM43&gt;2,28-AM43,IF(AM43=2,27,30))),0)</f>
        <v>1</v>
      </c>
      <c r="AO43" s="34">
        <v>8</v>
      </c>
      <c r="AP43" s="35">
        <f t="shared" si="63"/>
        <v>20</v>
      </c>
      <c r="AQ43" s="34">
        <v>21</v>
      </c>
      <c r="AR43" s="35">
        <f>IF(AQ43&gt;0,IF(AQ43&gt;26,1,IF(AQ43&gt;2,28-AQ43,IF(AQ43=2,27,30))),0)</f>
        <v>7</v>
      </c>
      <c r="AS43" s="34">
        <v>4</v>
      </c>
      <c r="AT43" s="35">
        <f>IF(AS43&gt;0,IF(AS43&gt;26,1,IF(AS43&gt;2,28-AS43,IF(AS43=2,27,30))),0)</f>
        <v>24</v>
      </c>
      <c r="AU43" s="39" t="s">
        <v>168</v>
      </c>
      <c r="AV43" s="37">
        <f>IF(AU43&gt;0,IF(AU43&gt;26,1,IF(AU43&gt;2,28-AU43,IF(AU43=2,27,30))),0)</f>
        <v>1</v>
      </c>
      <c r="AW43" s="38" t="s">
        <v>172</v>
      </c>
      <c r="AX43" s="35">
        <v>6</v>
      </c>
    </row>
    <row r="44" spans="1:50" s="21" customFormat="1" ht="33.75">
      <c r="A44" s="75" t="s">
        <v>75</v>
      </c>
      <c r="B44" s="48" t="s">
        <v>48</v>
      </c>
      <c r="C44" s="33" t="s">
        <v>90</v>
      </c>
      <c r="D44" s="92">
        <f t="shared" si="51"/>
        <v>3</v>
      </c>
      <c r="E44" s="93">
        <f t="shared" si="52"/>
        <v>245.5</v>
      </c>
      <c r="F44" s="81">
        <f t="shared" si="53"/>
        <v>10</v>
      </c>
      <c r="G44" s="82">
        <f t="shared" si="54"/>
        <v>245.5</v>
      </c>
      <c r="H44" s="76">
        <f t="shared" si="55"/>
        <v>3</v>
      </c>
      <c r="I44" s="77">
        <f t="shared" si="64"/>
        <v>19</v>
      </c>
      <c r="K44" s="34">
        <v>3</v>
      </c>
      <c r="L44" s="35">
        <f t="shared" si="56"/>
        <v>25</v>
      </c>
      <c r="M44" s="38">
        <v>18</v>
      </c>
      <c r="N44" s="35">
        <f t="shared" si="57"/>
        <v>10</v>
      </c>
      <c r="O44" s="34">
        <v>1</v>
      </c>
      <c r="P44" s="50">
        <f t="shared" si="58"/>
        <v>30</v>
      </c>
      <c r="Q44" s="34">
        <v>30</v>
      </c>
      <c r="R44" s="36">
        <f>IF(Q44&gt;0,IF(Q44&gt;26,1,IF(Q44&gt;2,28-Q44,IF(Q44=2,27,30))),0)</f>
        <v>1</v>
      </c>
      <c r="S44" s="38">
        <v>21</v>
      </c>
      <c r="T44" s="36">
        <f t="shared" si="59"/>
        <v>7</v>
      </c>
      <c r="U44" s="39" t="s">
        <v>110</v>
      </c>
      <c r="V44" s="35">
        <v>10</v>
      </c>
      <c r="W44" s="39" t="s">
        <v>111</v>
      </c>
      <c r="X44" s="36">
        <v>14</v>
      </c>
      <c r="Y44" s="39" t="s">
        <v>113</v>
      </c>
      <c r="Z44" s="35">
        <v>25</v>
      </c>
      <c r="AA44" s="34">
        <v>17</v>
      </c>
      <c r="AB44" s="35">
        <f>IF(AA44&gt;0,IF(AA44&gt;26,1,IF(AA44&gt;2,28-AA44,IF(AA44=2,27,30))),0)</f>
        <v>11</v>
      </c>
      <c r="AC44" s="34">
        <v>28</v>
      </c>
      <c r="AD44" s="35">
        <f t="shared" si="60"/>
        <v>1</v>
      </c>
      <c r="AE44" s="39" t="s">
        <v>130</v>
      </c>
      <c r="AF44" s="35">
        <v>4</v>
      </c>
      <c r="AG44" s="40"/>
      <c r="AH44" s="45">
        <f t="shared" si="61"/>
        <v>0</v>
      </c>
      <c r="AI44" s="38">
        <v>7</v>
      </c>
      <c r="AJ44" s="37">
        <f t="shared" si="62"/>
        <v>21</v>
      </c>
      <c r="AK44" s="39" t="s">
        <v>120</v>
      </c>
      <c r="AL44" s="35">
        <v>21</v>
      </c>
      <c r="AM44" s="39" t="s">
        <v>150</v>
      </c>
      <c r="AN44" s="35">
        <v>9</v>
      </c>
      <c r="AO44" s="34">
        <v>14</v>
      </c>
      <c r="AP44" s="35">
        <f t="shared" si="63"/>
        <v>14</v>
      </c>
      <c r="AQ44" s="34">
        <v>20</v>
      </c>
      <c r="AR44" s="35">
        <f>IF(AQ44&gt;0,IF(AQ44&gt;26,1,IF(AQ44&gt;2,28-AQ44,IF(AQ44=2,27,30))),0)</f>
        <v>8</v>
      </c>
      <c r="AS44" s="39" t="s">
        <v>159</v>
      </c>
      <c r="AT44" s="35">
        <v>16</v>
      </c>
      <c r="AU44" s="39" t="s">
        <v>166</v>
      </c>
      <c r="AV44" s="37">
        <v>11</v>
      </c>
      <c r="AW44" s="34">
        <v>13</v>
      </c>
      <c r="AX44" s="35">
        <v>7.5</v>
      </c>
    </row>
    <row r="45" spans="1:50" s="21" customFormat="1" ht="67.5">
      <c r="A45" s="75" t="s">
        <v>79</v>
      </c>
      <c r="B45" s="49" t="s">
        <v>48</v>
      </c>
      <c r="C45" s="33" t="s">
        <v>97</v>
      </c>
      <c r="D45" s="92">
        <f t="shared" si="51"/>
        <v>4</v>
      </c>
      <c r="E45" s="93">
        <f t="shared" si="52"/>
        <v>235</v>
      </c>
      <c r="F45" s="81">
        <f t="shared" si="53"/>
        <v>13</v>
      </c>
      <c r="G45" s="82">
        <f t="shared" si="54"/>
        <v>235</v>
      </c>
      <c r="H45" s="76">
        <f t="shared" si="55"/>
        <v>4</v>
      </c>
      <c r="I45" s="77">
        <f t="shared" si="64"/>
        <v>20</v>
      </c>
      <c r="K45" s="34">
        <v>11</v>
      </c>
      <c r="L45" s="35">
        <f t="shared" si="56"/>
        <v>17</v>
      </c>
      <c r="M45" s="38">
        <v>10</v>
      </c>
      <c r="N45" s="35">
        <f t="shared" si="57"/>
        <v>18</v>
      </c>
      <c r="O45" s="34">
        <v>9</v>
      </c>
      <c r="P45" s="50">
        <f t="shared" si="58"/>
        <v>19</v>
      </c>
      <c r="Q45" s="34">
        <v>22</v>
      </c>
      <c r="R45" s="36">
        <f>IF(Q45&gt;0,IF(Q45&gt;26,1,IF(Q45&gt;2,28-Q45,IF(Q45=2,27,30))),0)</f>
        <v>6</v>
      </c>
      <c r="S45" s="38">
        <v>15</v>
      </c>
      <c r="T45" s="36">
        <f t="shared" si="59"/>
        <v>13</v>
      </c>
      <c r="U45" s="39" t="s">
        <v>109</v>
      </c>
      <c r="V45" s="35">
        <v>13</v>
      </c>
      <c r="W45" s="39" t="s">
        <v>112</v>
      </c>
      <c r="X45" s="36">
        <v>3</v>
      </c>
      <c r="Y45" s="39" t="s">
        <v>117</v>
      </c>
      <c r="Z45" s="35">
        <v>5</v>
      </c>
      <c r="AA45" s="34">
        <v>19</v>
      </c>
      <c r="AB45" s="35">
        <f>IF(AA45&gt;0,IF(AA45&gt;26,1,IF(AA45&gt;2,28-AA45,IF(AA45=2,27,30))),0)</f>
        <v>9</v>
      </c>
      <c r="AC45" s="34">
        <v>11</v>
      </c>
      <c r="AD45" s="35">
        <f t="shared" si="60"/>
        <v>17</v>
      </c>
      <c r="AE45" s="39" t="s">
        <v>117</v>
      </c>
      <c r="AF45" s="35">
        <v>5</v>
      </c>
      <c r="AG45" s="34">
        <v>12</v>
      </c>
      <c r="AH45" s="35">
        <f t="shared" si="61"/>
        <v>16</v>
      </c>
      <c r="AI45" s="38">
        <v>20</v>
      </c>
      <c r="AJ45" s="37">
        <f t="shared" si="62"/>
        <v>8</v>
      </c>
      <c r="AK45" s="39" t="s">
        <v>150</v>
      </c>
      <c r="AL45" s="35">
        <v>9</v>
      </c>
      <c r="AM45" s="39" t="s">
        <v>130</v>
      </c>
      <c r="AN45" s="35">
        <v>4</v>
      </c>
      <c r="AO45" s="34">
        <v>2</v>
      </c>
      <c r="AP45" s="35">
        <f t="shared" si="63"/>
        <v>27</v>
      </c>
      <c r="AQ45" s="34">
        <v>14</v>
      </c>
      <c r="AR45" s="35">
        <f>IF(AQ45&gt;0,IF(AQ45&gt;26,1,IF(AQ45&gt;2,28-AQ45,IF(AQ45=2,27,30))),0)</f>
        <v>14</v>
      </c>
      <c r="AS45" s="39" t="s">
        <v>150</v>
      </c>
      <c r="AT45" s="35">
        <v>9</v>
      </c>
      <c r="AU45" s="39" t="s">
        <v>167</v>
      </c>
      <c r="AV45" s="37">
        <v>6</v>
      </c>
      <c r="AW45" s="34">
        <v>11</v>
      </c>
      <c r="AX45" s="35">
        <f t="shared" ref="AX45:AX66" si="65">IF(AW45&gt;0,IF(AW45&gt;26,1,IF(AW45&gt;2,28-AW45,IF(AW45=2,27,30))),0)</f>
        <v>17</v>
      </c>
    </row>
    <row r="46" spans="1:50" s="21" customFormat="1" ht="67.5">
      <c r="A46" s="74" t="s">
        <v>76</v>
      </c>
      <c r="B46" s="32">
        <v>423</v>
      </c>
      <c r="C46" s="33" t="s">
        <v>100</v>
      </c>
      <c r="D46" s="92">
        <f t="shared" si="51"/>
        <v>5</v>
      </c>
      <c r="E46" s="93">
        <f t="shared" si="52"/>
        <v>176.32999999999998</v>
      </c>
      <c r="F46" s="81">
        <f t="shared" si="53"/>
        <v>21</v>
      </c>
      <c r="G46" s="82">
        <f t="shared" si="54"/>
        <v>176.32999999999998</v>
      </c>
      <c r="H46" s="76">
        <f t="shared" si="55"/>
        <v>5</v>
      </c>
      <c r="I46" s="77">
        <f t="shared" si="64"/>
        <v>21</v>
      </c>
      <c r="K46" s="34">
        <v>8</v>
      </c>
      <c r="L46" s="35">
        <f t="shared" si="56"/>
        <v>20</v>
      </c>
      <c r="M46" s="38">
        <v>25</v>
      </c>
      <c r="N46" s="35">
        <f t="shared" si="57"/>
        <v>3</v>
      </c>
      <c r="O46" s="34">
        <v>18</v>
      </c>
      <c r="P46" s="50">
        <f t="shared" si="58"/>
        <v>10</v>
      </c>
      <c r="Q46" s="34">
        <v>3</v>
      </c>
      <c r="R46" s="36">
        <v>8.33</v>
      </c>
      <c r="S46" s="38">
        <v>26</v>
      </c>
      <c r="T46" s="36">
        <f t="shared" si="59"/>
        <v>2</v>
      </c>
      <c r="U46" s="34">
        <v>22</v>
      </c>
      <c r="V46" s="35">
        <f>IF(U46&gt;0,IF(U46&gt;26,1,IF(U46&gt;2,28-U46,IF(U46=2,27,30))),0)</f>
        <v>6</v>
      </c>
      <c r="W46" s="34">
        <v>20</v>
      </c>
      <c r="X46" s="36">
        <f t="shared" ref="X46:X52" si="66">IF(W46&gt;0,IF(W46&gt;26,1,IF(W46&gt;2,28-W46,IF(W46=2,27,30))),0)</f>
        <v>8</v>
      </c>
      <c r="Y46" s="34">
        <v>19</v>
      </c>
      <c r="Z46" s="35">
        <f t="shared" ref="Z46:Z52" si="67">IF(Y46&gt;0,IF(Y46&gt;26,1,IF(Y46&gt;2,28-Y46,IF(Y46=2,27,30))),0)</f>
        <v>9</v>
      </c>
      <c r="AA46" s="39" t="s">
        <v>122</v>
      </c>
      <c r="AB46" s="35">
        <v>22</v>
      </c>
      <c r="AC46" s="40"/>
      <c r="AD46" s="45">
        <f t="shared" si="60"/>
        <v>0</v>
      </c>
      <c r="AE46" s="108"/>
      <c r="AF46" s="45">
        <f>IF(AE46&gt;0,IF(AE46&gt;26,1,IF(AE46&gt;2,28-AE46,IF(AE46=2,27,30))),0)</f>
        <v>0</v>
      </c>
      <c r="AG46" s="34">
        <v>13</v>
      </c>
      <c r="AH46" s="35">
        <f t="shared" si="61"/>
        <v>15</v>
      </c>
      <c r="AI46" s="38">
        <v>17</v>
      </c>
      <c r="AJ46" s="37">
        <f t="shared" si="62"/>
        <v>11</v>
      </c>
      <c r="AK46" s="34">
        <v>17</v>
      </c>
      <c r="AL46" s="35">
        <f>IF(AK46&gt;0,IF(AK46&gt;26,1,IF(AK46&gt;2,28-AK46,IF(AK46=2,27,30))),0)</f>
        <v>11</v>
      </c>
      <c r="AM46" s="34">
        <v>22</v>
      </c>
      <c r="AN46" s="35">
        <f t="shared" ref="AN46:AN52" si="68">IF(AM46&gt;0,IF(AM46&gt;26,1,IF(AM46&gt;2,28-AM46,IF(AM46=2,27,30))),0)</f>
        <v>6</v>
      </c>
      <c r="AO46" s="34">
        <v>24</v>
      </c>
      <c r="AP46" s="35">
        <f t="shared" si="63"/>
        <v>4</v>
      </c>
      <c r="AQ46" s="34">
        <v>1</v>
      </c>
      <c r="AR46" s="35">
        <v>15</v>
      </c>
      <c r="AS46" s="34">
        <v>34</v>
      </c>
      <c r="AT46" s="35">
        <f t="shared" ref="AT46:AT52" si="69">IF(AS46&gt;0,IF(AS46&gt;26,1,IF(AS46&gt;2,28-AS46,IF(AS46=2,27,30))),0)</f>
        <v>1</v>
      </c>
      <c r="AU46" s="46" t="s">
        <v>122</v>
      </c>
      <c r="AV46" s="37">
        <v>11</v>
      </c>
      <c r="AW46" s="34">
        <v>14</v>
      </c>
      <c r="AX46" s="35">
        <f t="shared" si="65"/>
        <v>14</v>
      </c>
    </row>
    <row r="47" spans="1:50" s="21" customFormat="1" ht="67.5">
      <c r="A47" s="75" t="s">
        <v>89</v>
      </c>
      <c r="B47" s="49" t="s">
        <v>48</v>
      </c>
      <c r="C47" s="33" t="s">
        <v>99</v>
      </c>
      <c r="D47" s="92">
        <f t="shared" si="51"/>
        <v>6</v>
      </c>
      <c r="E47" s="93">
        <f t="shared" si="52"/>
        <v>156</v>
      </c>
      <c r="F47" s="81">
        <f t="shared" si="53"/>
        <v>23</v>
      </c>
      <c r="G47" s="82">
        <f t="shared" si="54"/>
        <v>156</v>
      </c>
      <c r="H47" s="76">
        <f t="shared" si="55"/>
        <v>6</v>
      </c>
      <c r="I47" s="77">
        <f t="shared" si="64"/>
        <v>22</v>
      </c>
      <c r="K47" s="34">
        <v>13</v>
      </c>
      <c r="L47" s="35">
        <f t="shared" si="56"/>
        <v>15</v>
      </c>
      <c r="M47" s="38">
        <v>7</v>
      </c>
      <c r="N47" s="35">
        <f t="shared" si="57"/>
        <v>21</v>
      </c>
      <c r="O47" s="40"/>
      <c r="P47" s="45">
        <f t="shared" si="58"/>
        <v>0</v>
      </c>
      <c r="Q47" s="40"/>
      <c r="R47" s="100">
        <f>IF(Q47&gt;0,IF(Q47&gt;26,1,IF(Q47&gt;2,28-Q47,IF(Q47=2,27,30))),0)</f>
        <v>0</v>
      </c>
      <c r="S47" s="38">
        <v>11</v>
      </c>
      <c r="T47" s="36">
        <f t="shared" si="59"/>
        <v>17</v>
      </c>
      <c r="U47" s="40"/>
      <c r="V47" s="100">
        <f>IF(U47&gt;0,IF(U47&gt;26,1,IF(U47&gt;2,28-U47,IF(U47=2,27,30))),0)</f>
        <v>0</v>
      </c>
      <c r="W47" s="34">
        <v>11</v>
      </c>
      <c r="X47" s="36">
        <f t="shared" si="66"/>
        <v>17</v>
      </c>
      <c r="Y47" s="34">
        <v>6</v>
      </c>
      <c r="Z47" s="35">
        <f t="shared" si="67"/>
        <v>22</v>
      </c>
      <c r="AA47" s="39" t="s">
        <v>133</v>
      </c>
      <c r="AB47" s="35">
        <v>2</v>
      </c>
      <c r="AC47" s="34">
        <v>12</v>
      </c>
      <c r="AD47" s="35">
        <f t="shared" si="60"/>
        <v>16</v>
      </c>
      <c r="AE47" s="34">
        <v>15</v>
      </c>
      <c r="AF47" s="35">
        <f>IF(AE47&gt;0,IF(AE47&gt;26,1,IF(AE47&gt;2,28-AE47,IF(AE47=2,27,30))),0)</f>
        <v>13</v>
      </c>
      <c r="AG47" s="34">
        <v>10</v>
      </c>
      <c r="AH47" s="35">
        <f t="shared" si="61"/>
        <v>18</v>
      </c>
      <c r="AI47" s="38">
        <v>19</v>
      </c>
      <c r="AJ47" s="37">
        <f t="shared" si="62"/>
        <v>9</v>
      </c>
      <c r="AK47" s="34">
        <v>25</v>
      </c>
      <c r="AL47" s="35">
        <f>IF(AK47&gt;0,IF(AK47&gt;26,1,IF(AK47&gt;2,28-AK47,IF(AK47=2,27,30))),0)</f>
        <v>3</v>
      </c>
      <c r="AM47" s="34">
        <v>30</v>
      </c>
      <c r="AN47" s="35">
        <f t="shared" si="68"/>
        <v>1</v>
      </c>
      <c r="AO47" s="34">
        <v>27</v>
      </c>
      <c r="AP47" s="35">
        <f t="shared" si="63"/>
        <v>1</v>
      </c>
      <c r="AQ47" s="34">
        <v>22</v>
      </c>
      <c r="AR47" s="35">
        <v>0</v>
      </c>
      <c r="AS47" s="34">
        <v>30</v>
      </c>
      <c r="AT47" s="35">
        <f t="shared" si="69"/>
        <v>1</v>
      </c>
      <c r="AU47" s="40"/>
      <c r="AV47" s="45">
        <f>IF(AU47&gt;0,IF(AU47&gt;26,1,IF(AU47&gt;2,28-AU47,IF(AU47=2,27,30))),0)</f>
        <v>0</v>
      </c>
      <c r="AW47" s="105"/>
      <c r="AX47" s="45">
        <f t="shared" si="65"/>
        <v>0</v>
      </c>
    </row>
    <row r="48" spans="1:50" s="21" customFormat="1" ht="57">
      <c r="A48" s="75" t="s">
        <v>108</v>
      </c>
      <c r="B48" s="48" t="s">
        <v>48</v>
      </c>
      <c r="C48" s="33" t="s">
        <v>84</v>
      </c>
      <c r="D48" s="92">
        <f t="shared" si="51"/>
        <v>7</v>
      </c>
      <c r="E48" s="93">
        <f t="shared" si="52"/>
        <v>117</v>
      </c>
      <c r="F48" s="81">
        <f t="shared" si="53"/>
        <v>28</v>
      </c>
      <c r="G48" s="82">
        <f t="shared" si="54"/>
        <v>117</v>
      </c>
      <c r="H48" s="76">
        <f t="shared" si="55"/>
        <v>7</v>
      </c>
      <c r="I48" s="77">
        <f t="shared" si="64"/>
        <v>23</v>
      </c>
      <c r="K48" s="40"/>
      <c r="L48" s="45">
        <f t="shared" si="56"/>
        <v>0</v>
      </c>
      <c r="M48" s="38">
        <v>46</v>
      </c>
      <c r="N48" s="35">
        <f t="shared" si="57"/>
        <v>1</v>
      </c>
      <c r="O48" s="40"/>
      <c r="P48" s="45">
        <f t="shared" si="58"/>
        <v>0</v>
      </c>
      <c r="Q48" s="34">
        <v>28</v>
      </c>
      <c r="R48" s="36">
        <f>IF(Q48&gt;0,IF(Q48&gt;26,1,IF(Q48&gt;2,28-Q48,IF(Q48=2,27,30))),0)</f>
        <v>1</v>
      </c>
      <c r="S48" s="38">
        <v>10</v>
      </c>
      <c r="T48" s="36">
        <f t="shared" si="59"/>
        <v>18</v>
      </c>
      <c r="U48" s="40"/>
      <c r="V48" s="100">
        <f>IF(U48&gt;0,IF(U48&gt;26,1,IF(U48&gt;2,28-U48,IF(U48=2,27,30))),0)</f>
        <v>0</v>
      </c>
      <c r="W48" s="34">
        <v>6</v>
      </c>
      <c r="X48" s="36">
        <f t="shared" si="66"/>
        <v>22</v>
      </c>
      <c r="Y48" s="40"/>
      <c r="Z48" s="45">
        <f t="shared" si="67"/>
        <v>0</v>
      </c>
      <c r="AA48" s="39" t="s">
        <v>130</v>
      </c>
      <c r="AB48" s="35">
        <f>IF(AA48&gt;0,IF(AA48&gt;26,1,IF(AA48&gt;2,28-AA48,IF(AA48=2,27,30))),0)</f>
        <v>1</v>
      </c>
      <c r="AC48" s="34">
        <v>17</v>
      </c>
      <c r="AD48" s="35">
        <f t="shared" si="60"/>
        <v>11</v>
      </c>
      <c r="AE48" s="108"/>
      <c r="AF48" s="45">
        <f>IF(AE48&gt;0,IF(AE48&gt;26,1,IF(AE48&gt;2,28-AE48,IF(AE48=2,27,30))),0)</f>
        <v>0</v>
      </c>
      <c r="AG48" s="40"/>
      <c r="AH48" s="45">
        <f t="shared" si="61"/>
        <v>0</v>
      </c>
      <c r="AI48" s="40"/>
      <c r="AJ48" s="45">
        <f t="shared" si="62"/>
        <v>0</v>
      </c>
      <c r="AK48" s="40"/>
      <c r="AL48" s="45">
        <f>IF(AK48&gt;0,IF(AK48&gt;26,1,IF(AK48&gt;2,28-AK48,IF(AK48=2,27,30))),0)</f>
        <v>0</v>
      </c>
      <c r="AM48" s="34">
        <v>17</v>
      </c>
      <c r="AN48" s="35">
        <f t="shared" si="68"/>
        <v>11</v>
      </c>
      <c r="AO48" s="34">
        <v>6</v>
      </c>
      <c r="AP48" s="35">
        <f t="shared" si="63"/>
        <v>22</v>
      </c>
      <c r="AQ48" s="34">
        <v>1</v>
      </c>
      <c r="AR48" s="35">
        <v>15</v>
      </c>
      <c r="AS48" s="34">
        <v>25</v>
      </c>
      <c r="AT48" s="35">
        <f t="shared" si="69"/>
        <v>3</v>
      </c>
      <c r="AU48" s="46" t="s">
        <v>122</v>
      </c>
      <c r="AV48" s="37">
        <v>11</v>
      </c>
      <c r="AW48" s="34" t="s">
        <v>175</v>
      </c>
      <c r="AX48" s="35">
        <f t="shared" si="65"/>
        <v>1</v>
      </c>
    </row>
    <row r="49" spans="1:50" s="21" customFormat="1" ht="58.5" customHeight="1">
      <c r="A49" s="75" t="s">
        <v>67</v>
      </c>
      <c r="B49" s="49">
        <v>384</v>
      </c>
      <c r="C49" s="33" t="s">
        <v>87</v>
      </c>
      <c r="D49" s="92">
        <f t="shared" si="51"/>
        <v>8</v>
      </c>
      <c r="E49" s="93">
        <f t="shared" si="52"/>
        <v>108</v>
      </c>
      <c r="F49" s="81">
        <f t="shared" si="53"/>
        <v>29</v>
      </c>
      <c r="G49" s="82">
        <f t="shared" si="54"/>
        <v>108</v>
      </c>
      <c r="H49" s="76">
        <f>1+H43</f>
        <v>3</v>
      </c>
      <c r="I49" s="77">
        <f>I43+1</f>
        <v>19</v>
      </c>
      <c r="K49" s="40"/>
      <c r="L49" s="45">
        <f t="shared" si="56"/>
        <v>0</v>
      </c>
      <c r="M49" s="38">
        <v>27</v>
      </c>
      <c r="N49" s="35">
        <f t="shared" si="57"/>
        <v>1</v>
      </c>
      <c r="O49" s="34">
        <v>26</v>
      </c>
      <c r="P49" s="35">
        <f t="shared" si="58"/>
        <v>2</v>
      </c>
      <c r="Q49" s="34">
        <v>32</v>
      </c>
      <c r="R49" s="36">
        <f>IF(Q49&gt;0,IF(Q49&gt;26,1,IF(Q49&gt;2,28-Q49,IF(Q49=2,27,30))),0)</f>
        <v>1</v>
      </c>
      <c r="S49" s="105"/>
      <c r="T49" s="100">
        <f t="shared" si="59"/>
        <v>0</v>
      </c>
      <c r="U49" s="34">
        <v>28</v>
      </c>
      <c r="V49" s="35">
        <f>IF(U49&gt;0,IF(U49&gt;26,1,IF(U49&gt;2,28-U49,IF(U49=2,27,30))),0)</f>
        <v>1</v>
      </c>
      <c r="W49" s="34">
        <v>16</v>
      </c>
      <c r="X49" s="36">
        <f t="shared" si="66"/>
        <v>12</v>
      </c>
      <c r="Y49" s="40"/>
      <c r="Z49" s="45">
        <f t="shared" si="67"/>
        <v>0</v>
      </c>
      <c r="AA49" s="39" t="s">
        <v>112</v>
      </c>
      <c r="AB49" s="35">
        <f>IF(AA49&gt;0,IF(AA49&gt;26,1,IF(AA49&gt;2,28-AA49,IF(AA49=2,27,30))),0)</f>
        <v>1</v>
      </c>
      <c r="AC49" s="34">
        <v>21</v>
      </c>
      <c r="AD49" s="35">
        <f t="shared" si="60"/>
        <v>7</v>
      </c>
      <c r="AE49" s="39" t="s">
        <v>112</v>
      </c>
      <c r="AF49" s="35">
        <v>1.5</v>
      </c>
      <c r="AG49" s="34">
        <v>19</v>
      </c>
      <c r="AH49" s="35">
        <f t="shared" si="61"/>
        <v>9</v>
      </c>
      <c r="AI49" s="38">
        <v>15</v>
      </c>
      <c r="AJ49" s="37">
        <f t="shared" si="62"/>
        <v>13</v>
      </c>
      <c r="AK49" s="34">
        <v>14</v>
      </c>
      <c r="AL49" s="35">
        <f>IF(AK49&gt;0,IF(AK49&gt;26,1,IF(AK49&gt;2,28-AK49,IF(AK49=2,27,30))),0)</f>
        <v>14</v>
      </c>
      <c r="AM49" s="34">
        <v>34</v>
      </c>
      <c r="AN49" s="35">
        <f t="shared" si="68"/>
        <v>1</v>
      </c>
      <c r="AO49" s="34">
        <v>11</v>
      </c>
      <c r="AP49" s="35">
        <f t="shared" si="63"/>
        <v>17</v>
      </c>
      <c r="AQ49" s="40"/>
      <c r="AR49" s="45">
        <f>IF(AQ49&gt;0,IF(AQ49&gt;26,1,IF(AQ49&gt;2,28-AQ49,IF(AQ49=2,27,30))),0)</f>
        <v>0</v>
      </c>
      <c r="AS49" s="34">
        <v>10</v>
      </c>
      <c r="AT49" s="35">
        <f t="shared" si="69"/>
        <v>18</v>
      </c>
      <c r="AU49" s="39" t="s">
        <v>121</v>
      </c>
      <c r="AV49" s="37">
        <v>8.5</v>
      </c>
      <c r="AW49" s="38" t="s">
        <v>175</v>
      </c>
      <c r="AX49" s="35">
        <f t="shared" si="65"/>
        <v>1</v>
      </c>
    </row>
    <row r="50" spans="1:50" s="21" customFormat="1" ht="67.5">
      <c r="A50" s="74" t="s">
        <v>81</v>
      </c>
      <c r="B50" s="80">
        <v>162</v>
      </c>
      <c r="C50" s="33" t="s">
        <v>160</v>
      </c>
      <c r="D50" s="92">
        <f t="shared" si="51"/>
        <v>9</v>
      </c>
      <c r="E50" s="93">
        <f t="shared" si="52"/>
        <v>107</v>
      </c>
      <c r="F50" s="81">
        <f t="shared" si="53"/>
        <v>30</v>
      </c>
      <c r="G50" s="82">
        <f t="shared" si="54"/>
        <v>107</v>
      </c>
      <c r="H50" s="76">
        <f t="shared" ref="H50:H66" si="70">1+H49</f>
        <v>4</v>
      </c>
      <c r="I50" s="77">
        <f t="shared" ref="I50:I66" si="71">I49+1</f>
        <v>20</v>
      </c>
      <c r="K50" s="34">
        <v>24</v>
      </c>
      <c r="L50" s="35">
        <f t="shared" si="56"/>
        <v>4</v>
      </c>
      <c r="M50" s="38">
        <v>13</v>
      </c>
      <c r="N50" s="35">
        <f t="shared" si="57"/>
        <v>15</v>
      </c>
      <c r="O50" s="40"/>
      <c r="P50" s="45">
        <f t="shared" si="58"/>
        <v>0</v>
      </c>
      <c r="Q50" s="40"/>
      <c r="R50" s="100">
        <f>IF(Q50&gt;0,IF(Q50&gt;26,1,IF(Q50&gt;2,28-Q50,IF(Q50=2,27,30))),0)</f>
        <v>0</v>
      </c>
      <c r="S50" s="38">
        <v>27</v>
      </c>
      <c r="T50" s="36">
        <f t="shared" si="59"/>
        <v>1</v>
      </c>
      <c r="U50" s="40"/>
      <c r="V50" s="100">
        <f>IF(U50&gt;0,IF(U50&gt;26,1,IF(U50&gt;2,28-U50,IF(U50=2,27,30))),0)</f>
        <v>0</v>
      </c>
      <c r="W50" s="105"/>
      <c r="X50" s="100">
        <f t="shared" si="66"/>
        <v>0</v>
      </c>
      <c r="Y50" s="34">
        <v>11</v>
      </c>
      <c r="Z50" s="35">
        <f t="shared" si="67"/>
        <v>17</v>
      </c>
      <c r="AA50" s="34">
        <v>20</v>
      </c>
      <c r="AB50" s="35">
        <v>2</v>
      </c>
      <c r="AC50" s="34">
        <v>14</v>
      </c>
      <c r="AD50" s="35">
        <f t="shared" si="60"/>
        <v>14</v>
      </c>
      <c r="AE50" s="38">
        <v>16</v>
      </c>
      <c r="AF50" s="35">
        <v>6</v>
      </c>
      <c r="AG50" s="34">
        <v>7</v>
      </c>
      <c r="AH50" s="35">
        <f t="shared" si="61"/>
        <v>21</v>
      </c>
      <c r="AI50" s="34">
        <v>18</v>
      </c>
      <c r="AJ50" s="37">
        <f t="shared" si="62"/>
        <v>10</v>
      </c>
      <c r="AK50" s="34">
        <v>23</v>
      </c>
      <c r="AL50" s="35">
        <f>IF(AK50&gt;0,IF(AK50&gt;26,1,IF(AK50&gt;2,28-AK50,IF(AK50=2,27,30))),0)</f>
        <v>5</v>
      </c>
      <c r="AM50" s="34">
        <v>18</v>
      </c>
      <c r="AN50" s="35">
        <f t="shared" si="68"/>
        <v>10</v>
      </c>
      <c r="AO50" s="38">
        <v>28</v>
      </c>
      <c r="AP50" s="35">
        <f t="shared" si="63"/>
        <v>1</v>
      </c>
      <c r="AQ50" s="40"/>
      <c r="AR50" s="45">
        <f>IF(AQ50&gt;0,IF(AQ50&gt;26,1,IF(AQ50&gt;2,28-AQ50,IF(AQ50=2,27,30))),0)</f>
        <v>0</v>
      </c>
      <c r="AS50" s="38">
        <v>32</v>
      </c>
      <c r="AT50" s="35">
        <f t="shared" si="69"/>
        <v>1</v>
      </c>
      <c r="AU50" s="40"/>
      <c r="AV50" s="45">
        <f>IF(AU50&gt;0,IF(AU50&gt;26,1,IF(AU50&gt;2,28-AU50,IF(AU50=2,27,30))),0)</f>
        <v>0</v>
      </c>
      <c r="AW50" s="40"/>
      <c r="AX50" s="45">
        <f t="shared" si="65"/>
        <v>0</v>
      </c>
    </row>
    <row r="51" spans="1:50" s="21" customFormat="1" ht="53.65" customHeight="1">
      <c r="A51" s="74" t="s">
        <v>82</v>
      </c>
      <c r="B51" s="32">
        <v>243</v>
      </c>
      <c r="C51" s="33" t="s">
        <v>83</v>
      </c>
      <c r="D51" s="92">
        <f t="shared" si="51"/>
        <v>10</v>
      </c>
      <c r="E51" s="93">
        <f t="shared" si="52"/>
        <v>102.75</v>
      </c>
      <c r="F51" s="81">
        <f t="shared" si="53"/>
        <v>31</v>
      </c>
      <c r="G51" s="82">
        <f t="shared" si="54"/>
        <v>102.75</v>
      </c>
      <c r="H51" s="76">
        <f t="shared" si="70"/>
        <v>5</v>
      </c>
      <c r="I51" s="77">
        <f t="shared" si="71"/>
        <v>21</v>
      </c>
      <c r="K51" s="34">
        <v>27</v>
      </c>
      <c r="L51" s="35">
        <f t="shared" si="56"/>
        <v>1</v>
      </c>
      <c r="M51" s="34">
        <v>37</v>
      </c>
      <c r="N51" s="35">
        <f t="shared" si="57"/>
        <v>1</v>
      </c>
      <c r="O51" s="34">
        <v>11</v>
      </c>
      <c r="P51" s="35">
        <f t="shared" si="58"/>
        <v>17</v>
      </c>
      <c r="Q51" s="34">
        <v>5</v>
      </c>
      <c r="R51" s="36">
        <v>11.5</v>
      </c>
      <c r="S51" s="34">
        <v>32</v>
      </c>
      <c r="T51" s="36">
        <f t="shared" si="59"/>
        <v>1</v>
      </c>
      <c r="U51" s="34">
        <v>24</v>
      </c>
      <c r="V51" s="35">
        <v>2</v>
      </c>
      <c r="W51" s="105"/>
      <c r="X51" s="100">
        <f t="shared" si="66"/>
        <v>0</v>
      </c>
      <c r="Y51" s="34">
        <v>25</v>
      </c>
      <c r="Z51" s="35">
        <f t="shared" si="67"/>
        <v>3</v>
      </c>
      <c r="AA51" s="34">
        <v>9</v>
      </c>
      <c r="AB51" s="35">
        <v>4.75</v>
      </c>
      <c r="AC51" s="34">
        <v>2</v>
      </c>
      <c r="AD51" s="35">
        <f t="shared" si="60"/>
        <v>27</v>
      </c>
      <c r="AE51" s="112"/>
      <c r="AF51" s="45">
        <f>IF(AE51&gt;0,IF(AE51&gt;26,1,IF(AE51&gt;2,28-AE51,IF(AE51=2,27,30))),0)</f>
        <v>0</v>
      </c>
      <c r="AG51" s="34">
        <v>2</v>
      </c>
      <c r="AH51" s="35">
        <v>13.5</v>
      </c>
      <c r="AI51" s="40"/>
      <c r="AJ51" s="45">
        <f t="shared" si="62"/>
        <v>0</v>
      </c>
      <c r="AK51" s="34">
        <v>18</v>
      </c>
      <c r="AL51" s="35">
        <v>5</v>
      </c>
      <c r="AM51" s="34">
        <v>32</v>
      </c>
      <c r="AN51" s="35">
        <f t="shared" si="68"/>
        <v>1</v>
      </c>
      <c r="AO51" s="38">
        <v>35</v>
      </c>
      <c r="AP51" s="35">
        <f t="shared" si="63"/>
        <v>1</v>
      </c>
      <c r="AQ51" s="34">
        <v>5</v>
      </c>
      <c r="AR51" s="35">
        <v>5.75</v>
      </c>
      <c r="AS51" s="38">
        <v>20</v>
      </c>
      <c r="AT51" s="35">
        <f t="shared" si="69"/>
        <v>8</v>
      </c>
      <c r="AU51" s="39" t="s">
        <v>140</v>
      </c>
      <c r="AV51" s="37">
        <v>0.25</v>
      </c>
      <c r="AW51" s="105"/>
      <c r="AX51" s="45">
        <f t="shared" si="65"/>
        <v>0</v>
      </c>
    </row>
    <row r="52" spans="1:50" s="47" customFormat="1" ht="67.5">
      <c r="A52" s="74" t="s">
        <v>67</v>
      </c>
      <c r="B52" s="32">
        <v>110</v>
      </c>
      <c r="C52" s="33" t="s">
        <v>163</v>
      </c>
      <c r="D52" s="92">
        <f t="shared" si="51"/>
        <v>11</v>
      </c>
      <c r="E52" s="93">
        <f t="shared" si="52"/>
        <v>80</v>
      </c>
      <c r="F52" s="81">
        <f t="shared" si="53"/>
        <v>32</v>
      </c>
      <c r="G52" s="82">
        <f t="shared" si="54"/>
        <v>80</v>
      </c>
      <c r="H52" s="76">
        <f t="shared" si="70"/>
        <v>6</v>
      </c>
      <c r="I52" s="77">
        <f t="shared" si="71"/>
        <v>22</v>
      </c>
      <c r="J52" s="21"/>
      <c r="K52" s="34">
        <v>25</v>
      </c>
      <c r="L52" s="35">
        <v>1.5</v>
      </c>
      <c r="M52" s="34">
        <v>15</v>
      </c>
      <c r="N52" s="35">
        <f t="shared" si="57"/>
        <v>13</v>
      </c>
      <c r="O52" s="34">
        <v>27</v>
      </c>
      <c r="P52" s="35">
        <f t="shared" si="58"/>
        <v>1</v>
      </c>
      <c r="Q52" s="34">
        <v>31</v>
      </c>
      <c r="R52" s="37">
        <v>0.5</v>
      </c>
      <c r="S52" s="34">
        <v>14</v>
      </c>
      <c r="T52" s="36">
        <f t="shared" si="59"/>
        <v>14</v>
      </c>
      <c r="U52" s="34">
        <v>7</v>
      </c>
      <c r="V52" s="35">
        <v>10.5</v>
      </c>
      <c r="W52" s="105"/>
      <c r="X52" s="100">
        <f t="shared" si="66"/>
        <v>0</v>
      </c>
      <c r="Y52" s="34">
        <v>26</v>
      </c>
      <c r="Z52" s="35">
        <f t="shared" si="67"/>
        <v>2</v>
      </c>
      <c r="AA52" s="39" t="s">
        <v>112</v>
      </c>
      <c r="AB52" s="35">
        <v>1</v>
      </c>
      <c r="AC52" s="34">
        <v>20</v>
      </c>
      <c r="AD52" s="35">
        <f t="shared" si="60"/>
        <v>8</v>
      </c>
      <c r="AE52" s="46" t="s">
        <v>112</v>
      </c>
      <c r="AF52" s="35">
        <v>1.5</v>
      </c>
      <c r="AG52" s="40"/>
      <c r="AH52" s="45">
        <f>IF(AG52&gt;0,IF(AG52&gt;26,1,IF(AG52&gt;2,28-AG52,IF(AG52=2,27,30))),0)</f>
        <v>0</v>
      </c>
      <c r="AI52" s="40"/>
      <c r="AJ52" s="45">
        <f t="shared" si="62"/>
        <v>0</v>
      </c>
      <c r="AK52" s="40"/>
      <c r="AL52" s="45">
        <f>IF(AK52&gt;0,IF(AK52&gt;26,1,IF(AK52&gt;2,28-AK52,IF(AK52=2,27,30))),0)</f>
        <v>0</v>
      </c>
      <c r="AM52" s="34">
        <v>33</v>
      </c>
      <c r="AN52" s="35">
        <f t="shared" si="68"/>
        <v>1</v>
      </c>
      <c r="AO52" s="38">
        <v>19</v>
      </c>
      <c r="AP52" s="35">
        <f t="shared" si="63"/>
        <v>9</v>
      </c>
      <c r="AQ52" s="40"/>
      <c r="AR52" s="45">
        <f>IF(AQ52&gt;0,IF(AQ52&gt;26,1,IF(AQ52&gt;2,28-AQ52,IF(AQ52=2,27,30))),0)</f>
        <v>0</v>
      </c>
      <c r="AS52" s="38">
        <v>38</v>
      </c>
      <c r="AT52" s="35">
        <f t="shared" si="69"/>
        <v>1</v>
      </c>
      <c r="AU52" s="105"/>
      <c r="AV52" s="45">
        <f>IF(AU52&gt;0,IF(AU52&gt;26,1,IF(AU52&gt;2,28-AU52,IF(AU52=2,27,30))),0)</f>
        <v>0</v>
      </c>
      <c r="AW52" s="38">
        <v>12</v>
      </c>
      <c r="AX52" s="35">
        <f t="shared" si="65"/>
        <v>16</v>
      </c>
    </row>
    <row r="53" spans="1:50" s="47" customFormat="1" ht="57">
      <c r="A53" s="74" t="s">
        <v>93</v>
      </c>
      <c r="B53" s="32" t="s">
        <v>48</v>
      </c>
      <c r="C53" s="33" t="s">
        <v>98</v>
      </c>
      <c r="D53" s="92">
        <f t="shared" si="51"/>
        <v>12</v>
      </c>
      <c r="E53" s="93">
        <f t="shared" si="52"/>
        <v>69</v>
      </c>
      <c r="F53" s="81">
        <f t="shared" si="53"/>
        <v>36</v>
      </c>
      <c r="G53" s="82">
        <f t="shared" si="54"/>
        <v>69</v>
      </c>
      <c r="H53" s="76">
        <f t="shared" si="70"/>
        <v>7</v>
      </c>
      <c r="I53" s="77">
        <f t="shared" si="71"/>
        <v>23</v>
      </c>
      <c r="J53" s="21"/>
      <c r="K53" s="34">
        <v>23</v>
      </c>
      <c r="L53" s="35">
        <f t="shared" ref="L53:L66" si="72">IF(K53&gt;0,IF(K53&gt;26,1,IF(K53&gt;2,28-K53,IF(K53=2,27,30))),0)</f>
        <v>5</v>
      </c>
      <c r="M53" s="34">
        <v>23</v>
      </c>
      <c r="N53" s="35">
        <f t="shared" si="57"/>
        <v>5</v>
      </c>
      <c r="O53" s="40"/>
      <c r="P53" s="45"/>
      <c r="Q53" s="40"/>
      <c r="R53" s="100"/>
      <c r="S53" s="34">
        <v>3</v>
      </c>
      <c r="T53" s="36">
        <f t="shared" si="59"/>
        <v>25</v>
      </c>
      <c r="U53" s="40"/>
      <c r="V53" s="100"/>
      <c r="W53" s="105"/>
      <c r="X53" s="100"/>
      <c r="Y53" s="40"/>
      <c r="Z53" s="45"/>
      <c r="AA53" s="108"/>
      <c r="AB53" s="45"/>
      <c r="AC53" s="34">
        <v>25</v>
      </c>
      <c r="AD53" s="35">
        <f t="shared" si="60"/>
        <v>3</v>
      </c>
      <c r="AE53" s="112"/>
      <c r="AF53" s="45"/>
      <c r="AG53" s="40"/>
      <c r="AH53" s="45"/>
      <c r="AI53" s="40"/>
      <c r="AJ53" s="45"/>
      <c r="AK53" s="40"/>
      <c r="AL53" s="45"/>
      <c r="AM53" s="34">
        <v>9</v>
      </c>
      <c r="AN53" s="35">
        <v>19</v>
      </c>
      <c r="AO53" s="38">
        <v>32</v>
      </c>
      <c r="AP53" s="35">
        <f t="shared" si="63"/>
        <v>1</v>
      </c>
      <c r="AQ53" s="40"/>
      <c r="AR53" s="45">
        <f>IF(AQ53&gt;0,IF(AQ53&gt;26,1,IF(AQ53&gt;2,28-AQ53,IF(AQ53=2,27,30))),0)</f>
        <v>0</v>
      </c>
      <c r="AS53" s="38">
        <v>17</v>
      </c>
      <c r="AT53" s="35">
        <v>11</v>
      </c>
      <c r="AU53" s="105"/>
      <c r="AV53" s="45">
        <f>IF(AU53&gt;0,IF(AU53&gt;26,1,IF(AU53&gt;2,28-AU53,IF(AU53=2,27,30))),0)</f>
        <v>0</v>
      </c>
      <c r="AW53" s="40"/>
      <c r="AX53" s="45">
        <f t="shared" si="65"/>
        <v>0</v>
      </c>
    </row>
    <row r="54" spans="1:50" s="47" customFormat="1" ht="33.75">
      <c r="A54" s="74" t="s">
        <v>67</v>
      </c>
      <c r="B54" s="32">
        <v>49</v>
      </c>
      <c r="C54" s="33" t="s">
        <v>101</v>
      </c>
      <c r="D54" s="92">
        <f t="shared" si="51"/>
        <v>13</v>
      </c>
      <c r="E54" s="93">
        <f t="shared" si="52"/>
        <v>63</v>
      </c>
      <c r="F54" s="81">
        <f t="shared" si="53"/>
        <v>38</v>
      </c>
      <c r="G54" s="82">
        <f t="shared" si="54"/>
        <v>63</v>
      </c>
      <c r="H54" s="76">
        <f t="shared" si="70"/>
        <v>8</v>
      </c>
      <c r="I54" s="77">
        <f t="shared" si="71"/>
        <v>24</v>
      </c>
      <c r="J54" s="21"/>
      <c r="K54" s="40"/>
      <c r="L54" s="45">
        <f t="shared" si="72"/>
        <v>0</v>
      </c>
      <c r="M54" s="34">
        <v>29</v>
      </c>
      <c r="N54" s="35">
        <f t="shared" si="57"/>
        <v>1</v>
      </c>
      <c r="O54" s="34">
        <v>17</v>
      </c>
      <c r="P54" s="35">
        <f t="shared" ref="P54:P66" si="73">IF(O54&gt;0,IF(O54&gt;26,1,IF(O54&gt;2,28-O54,IF(O54=2,27,30))),0)</f>
        <v>11</v>
      </c>
      <c r="Q54" s="40"/>
      <c r="R54" s="100">
        <f t="shared" ref="R54:R64" si="74">IF(Q54&gt;0,IF(Q54&gt;26,1,IF(Q54&gt;2,28-Q54,IF(Q54=2,27,30))),0)</f>
        <v>0</v>
      </c>
      <c r="S54" s="34">
        <v>33</v>
      </c>
      <c r="T54" s="36">
        <f t="shared" si="59"/>
        <v>1</v>
      </c>
      <c r="U54" s="40"/>
      <c r="V54" s="100">
        <f t="shared" ref="V54:V66" si="75">IF(U54&gt;0,IF(U54&gt;26,1,IF(U54&gt;2,28-U54,IF(U54=2,27,30))),0)</f>
        <v>0</v>
      </c>
      <c r="W54" s="38">
        <v>21</v>
      </c>
      <c r="X54" s="36">
        <f t="shared" ref="X54:X66" si="76">IF(W54&gt;0,IF(W54&gt;26,1,IF(W54&gt;2,28-W54,IF(W54=2,27,30))),0)</f>
        <v>7</v>
      </c>
      <c r="Y54" s="34">
        <v>20</v>
      </c>
      <c r="Z54" s="35">
        <f t="shared" ref="Z54:Z66" si="77">IF(Y54&gt;0,IF(Y54&gt;26,1,IF(Y54&gt;2,28-Y54,IF(Y54=2,27,30))),0)</f>
        <v>8</v>
      </c>
      <c r="AA54" s="34">
        <v>28</v>
      </c>
      <c r="AB54" s="35">
        <f>IF(AA54&gt;0,IF(AA54&gt;26,1,IF(AA54&gt;2,28-AA54,IF(AA54=2,27,30))),0)</f>
        <v>1</v>
      </c>
      <c r="AC54" s="34">
        <v>22</v>
      </c>
      <c r="AD54" s="35">
        <f t="shared" si="60"/>
        <v>6</v>
      </c>
      <c r="AE54" s="112"/>
      <c r="AF54" s="45">
        <f>IF(AE54&gt;0,IF(AE54&gt;26,1,IF(AE54&gt;2,28-AE54,IF(AE54=2,27,30))),0)</f>
        <v>0</v>
      </c>
      <c r="AG54" s="40"/>
      <c r="AH54" s="45">
        <f t="shared" ref="AH54:AH66" si="78">IF(AG54&gt;0,IF(AG54&gt;26,1,IF(AG54&gt;2,28-AG54,IF(AG54=2,27,30))),0)</f>
        <v>0</v>
      </c>
      <c r="AI54" s="40"/>
      <c r="AJ54" s="45">
        <f t="shared" ref="AJ54:AJ66" si="79">IF(AI54&gt;0,IF(AI54&gt;26,1,IF(AI54&gt;2,28-AI54,IF(AI54=2,27,30))),0)</f>
        <v>0</v>
      </c>
      <c r="AK54" s="40"/>
      <c r="AL54" s="45">
        <f t="shared" ref="AL54:AL66" si="80">IF(AK54&gt;0,IF(AK54&gt;26,1,IF(AK54&gt;2,28-AK54,IF(AK54=2,27,30))),0)</f>
        <v>0</v>
      </c>
      <c r="AM54" s="34">
        <v>11</v>
      </c>
      <c r="AN54" s="35">
        <f t="shared" ref="AN54:AN66" si="81">IF(AM54&gt;0,IF(AM54&gt;26,1,IF(AM54&gt;2,28-AM54,IF(AM54=2,27,30))),0)</f>
        <v>17</v>
      </c>
      <c r="AO54" s="38">
        <v>23</v>
      </c>
      <c r="AP54" s="35">
        <f t="shared" si="63"/>
        <v>5</v>
      </c>
      <c r="AQ54" s="40"/>
      <c r="AR54" s="45">
        <f>IF(AQ54&gt;0,IF(AQ54&gt;26,1,IF(AQ54&gt;2,28-AQ54,IF(AQ54=2,27,30))),0)</f>
        <v>0</v>
      </c>
      <c r="AS54" s="38">
        <v>23</v>
      </c>
      <c r="AT54" s="35">
        <f t="shared" ref="AT54:AT66" si="82">IF(AS54&gt;0,IF(AS54&gt;26,1,IF(AS54&gt;2,28-AS54,IF(AS54=2,27,30))),0)</f>
        <v>5</v>
      </c>
      <c r="AU54" s="105"/>
      <c r="AV54" s="45">
        <f>IF(AU54&gt;0,IF(AU54&gt;26,1,IF(AU54&gt;2,28-AU54,IF(AU54=2,27,30))),0)</f>
        <v>0</v>
      </c>
      <c r="AW54" s="34" t="s">
        <v>174</v>
      </c>
      <c r="AX54" s="35">
        <f t="shared" si="65"/>
        <v>1</v>
      </c>
    </row>
    <row r="55" spans="1:50" s="47" customFormat="1" ht="63.75" customHeight="1">
      <c r="A55" s="74" t="s">
        <v>156</v>
      </c>
      <c r="B55" s="80">
        <v>130</v>
      </c>
      <c r="C55" s="33" t="s">
        <v>162</v>
      </c>
      <c r="D55" s="92">
        <f t="shared" si="51"/>
        <v>14</v>
      </c>
      <c r="E55" s="93">
        <f t="shared" si="52"/>
        <v>44.75</v>
      </c>
      <c r="F55" s="81">
        <f t="shared" si="53"/>
        <v>43</v>
      </c>
      <c r="G55" s="82">
        <f t="shared" si="54"/>
        <v>44.75</v>
      </c>
      <c r="H55" s="76">
        <f t="shared" si="70"/>
        <v>9</v>
      </c>
      <c r="I55" s="77">
        <f t="shared" si="71"/>
        <v>25</v>
      </c>
      <c r="J55" s="101"/>
      <c r="K55" s="40"/>
      <c r="L55" s="45">
        <f t="shared" si="72"/>
        <v>0</v>
      </c>
      <c r="M55" s="40"/>
      <c r="N55" s="45">
        <f t="shared" si="57"/>
        <v>0</v>
      </c>
      <c r="O55" s="40"/>
      <c r="P55" s="45">
        <f t="shared" si="73"/>
        <v>0</v>
      </c>
      <c r="Q55" s="40"/>
      <c r="R55" s="100">
        <f t="shared" si="74"/>
        <v>0</v>
      </c>
      <c r="S55" s="40"/>
      <c r="T55" s="45">
        <f t="shared" si="59"/>
        <v>0</v>
      </c>
      <c r="U55" s="40"/>
      <c r="V55" s="100">
        <f t="shared" si="75"/>
        <v>0</v>
      </c>
      <c r="W55" s="105"/>
      <c r="X55" s="100">
        <f t="shared" si="76"/>
        <v>0</v>
      </c>
      <c r="Y55" s="40"/>
      <c r="Z55" s="45">
        <f t="shared" si="77"/>
        <v>0</v>
      </c>
      <c r="AA55" s="40"/>
      <c r="AB55" s="45">
        <f>IF(AA55&gt;0,IF(AA55&gt;26,1,IF(AA55&gt;2,28-AA55,IF(AA55=2,27,30))),0)</f>
        <v>0</v>
      </c>
      <c r="AC55" s="40"/>
      <c r="AD55" s="45">
        <f t="shared" si="60"/>
        <v>0</v>
      </c>
      <c r="AE55" s="112"/>
      <c r="AF55" s="45">
        <f>IF(AE55&gt;0,IF(AE55&gt;26,1,IF(AE55&gt;2,28-AE55,IF(AE55=2,27,30))),0)</f>
        <v>0</v>
      </c>
      <c r="AG55" s="40"/>
      <c r="AH55" s="45">
        <f t="shared" si="78"/>
        <v>0</v>
      </c>
      <c r="AI55" s="40"/>
      <c r="AJ55" s="45">
        <f t="shared" si="79"/>
        <v>0</v>
      </c>
      <c r="AK55" s="40"/>
      <c r="AL55" s="45">
        <f t="shared" si="80"/>
        <v>0</v>
      </c>
      <c r="AM55" s="40"/>
      <c r="AN55" s="45">
        <f t="shared" si="81"/>
        <v>0</v>
      </c>
      <c r="AO55" s="40"/>
      <c r="AP55" s="45">
        <f t="shared" si="63"/>
        <v>0</v>
      </c>
      <c r="AQ55" s="34">
        <v>13</v>
      </c>
      <c r="AR55" s="35">
        <v>3.75</v>
      </c>
      <c r="AS55" s="38">
        <v>11</v>
      </c>
      <c r="AT55" s="35">
        <f t="shared" si="82"/>
        <v>17</v>
      </c>
      <c r="AU55" s="39" t="s">
        <v>119</v>
      </c>
      <c r="AV55" s="37">
        <v>2</v>
      </c>
      <c r="AW55" s="38">
        <v>6</v>
      </c>
      <c r="AX55" s="35">
        <f t="shared" si="65"/>
        <v>22</v>
      </c>
    </row>
    <row r="56" spans="1:50" s="47" customFormat="1" ht="67.5">
      <c r="A56" s="74" t="s">
        <v>124</v>
      </c>
      <c r="B56" s="80">
        <v>359</v>
      </c>
      <c r="C56" s="33" t="s">
        <v>161</v>
      </c>
      <c r="D56" s="92">
        <f t="shared" si="51"/>
        <v>15</v>
      </c>
      <c r="E56" s="93">
        <f t="shared" si="52"/>
        <v>39.75</v>
      </c>
      <c r="F56" s="81">
        <f t="shared" si="53"/>
        <v>44</v>
      </c>
      <c r="G56" s="82">
        <f t="shared" si="54"/>
        <v>39.75</v>
      </c>
      <c r="H56" s="76">
        <f t="shared" si="70"/>
        <v>10</v>
      </c>
      <c r="I56" s="77">
        <f t="shared" si="71"/>
        <v>26</v>
      </c>
      <c r="J56" s="101"/>
      <c r="K56" s="40"/>
      <c r="L56" s="45">
        <f t="shared" si="72"/>
        <v>0</v>
      </c>
      <c r="M56" s="40"/>
      <c r="N56" s="45">
        <f t="shared" si="57"/>
        <v>0</v>
      </c>
      <c r="O56" s="40"/>
      <c r="P56" s="45">
        <f t="shared" si="73"/>
        <v>0</v>
      </c>
      <c r="Q56" s="40"/>
      <c r="R56" s="100">
        <f t="shared" si="74"/>
        <v>0</v>
      </c>
      <c r="S56" s="40"/>
      <c r="T56" s="45">
        <f t="shared" si="59"/>
        <v>0</v>
      </c>
      <c r="U56" s="40"/>
      <c r="V56" s="100">
        <f t="shared" si="75"/>
        <v>0</v>
      </c>
      <c r="W56" s="105"/>
      <c r="X56" s="100">
        <f t="shared" si="76"/>
        <v>0</v>
      </c>
      <c r="Y56" s="40"/>
      <c r="Z56" s="45">
        <f t="shared" si="77"/>
        <v>0</v>
      </c>
      <c r="AA56" s="39" t="s">
        <v>119</v>
      </c>
      <c r="AB56" s="35">
        <v>2</v>
      </c>
      <c r="AC56" s="34">
        <v>3</v>
      </c>
      <c r="AD56" s="35">
        <f t="shared" si="60"/>
        <v>25</v>
      </c>
      <c r="AE56" s="46" t="s">
        <v>136</v>
      </c>
      <c r="AF56" s="35">
        <v>6</v>
      </c>
      <c r="AG56" s="40"/>
      <c r="AH56" s="45">
        <f t="shared" si="78"/>
        <v>0</v>
      </c>
      <c r="AI56" s="40"/>
      <c r="AJ56" s="45">
        <f t="shared" si="79"/>
        <v>0</v>
      </c>
      <c r="AK56" s="40"/>
      <c r="AL56" s="45">
        <f t="shared" si="80"/>
        <v>0</v>
      </c>
      <c r="AM56" s="40"/>
      <c r="AN56" s="45">
        <f t="shared" si="81"/>
        <v>0</v>
      </c>
      <c r="AO56" s="40"/>
      <c r="AP56" s="45">
        <f t="shared" si="63"/>
        <v>0</v>
      </c>
      <c r="AQ56" s="34">
        <v>13</v>
      </c>
      <c r="AR56" s="35">
        <v>3.75</v>
      </c>
      <c r="AS56" s="38">
        <v>35</v>
      </c>
      <c r="AT56" s="35">
        <f t="shared" si="82"/>
        <v>1</v>
      </c>
      <c r="AU56" s="39" t="s">
        <v>119</v>
      </c>
      <c r="AV56" s="37">
        <v>2</v>
      </c>
      <c r="AW56" s="105"/>
      <c r="AX56" s="45">
        <f t="shared" si="65"/>
        <v>0</v>
      </c>
    </row>
    <row r="57" spans="1:50" s="47" customFormat="1" ht="33.75">
      <c r="A57" s="74" t="s">
        <v>67</v>
      </c>
      <c r="B57" s="32">
        <v>52</v>
      </c>
      <c r="C57" s="33" t="s">
        <v>86</v>
      </c>
      <c r="D57" s="92">
        <f t="shared" si="51"/>
        <v>16</v>
      </c>
      <c r="E57" s="93">
        <f t="shared" si="52"/>
        <v>37</v>
      </c>
      <c r="F57" s="81">
        <f t="shared" si="53"/>
        <v>45</v>
      </c>
      <c r="G57" s="82">
        <f t="shared" si="54"/>
        <v>37</v>
      </c>
      <c r="H57" s="76">
        <f t="shared" si="70"/>
        <v>11</v>
      </c>
      <c r="I57" s="77">
        <f t="shared" si="71"/>
        <v>27</v>
      </c>
      <c r="J57" s="101"/>
      <c r="K57" s="40"/>
      <c r="L57" s="45">
        <f t="shared" si="72"/>
        <v>0</v>
      </c>
      <c r="M57" s="34">
        <v>34</v>
      </c>
      <c r="N57" s="35">
        <f t="shared" si="57"/>
        <v>1</v>
      </c>
      <c r="O57" s="40"/>
      <c r="P57" s="45">
        <f t="shared" si="73"/>
        <v>0</v>
      </c>
      <c r="Q57" s="40"/>
      <c r="R57" s="100">
        <f t="shared" si="74"/>
        <v>0</v>
      </c>
      <c r="S57" s="40"/>
      <c r="T57" s="100">
        <f t="shared" si="59"/>
        <v>0</v>
      </c>
      <c r="U57" s="40"/>
      <c r="V57" s="100">
        <f t="shared" si="75"/>
        <v>0</v>
      </c>
      <c r="W57" s="105"/>
      <c r="X57" s="100">
        <f t="shared" si="76"/>
        <v>0</v>
      </c>
      <c r="Y57" s="40"/>
      <c r="Z57" s="45">
        <f t="shared" si="77"/>
        <v>0</v>
      </c>
      <c r="AA57" s="34">
        <v>1</v>
      </c>
      <c r="AB57" s="35">
        <v>10</v>
      </c>
      <c r="AC57" s="40"/>
      <c r="AD57" s="45">
        <f t="shared" si="60"/>
        <v>0</v>
      </c>
      <c r="AE57" s="46" t="s">
        <v>146</v>
      </c>
      <c r="AF57" s="35">
        <v>13.5</v>
      </c>
      <c r="AG57" s="40"/>
      <c r="AH57" s="45">
        <f t="shared" si="78"/>
        <v>0</v>
      </c>
      <c r="AI57" s="40"/>
      <c r="AJ57" s="45">
        <f t="shared" si="79"/>
        <v>0</v>
      </c>
      <c r="AK57" s="40"/>
      <c r="AL57" s="45">
        <f t="shared" si="80"/>
        <v>0</v>
      </c>
      <c r="AM57" s="40"/>
      <c r="AN57" s="45">
        <f t="shared" si="81"/>
        <v>0</v>
      </c>
      <c r="AO57" s="40"/>
      <c r="AP57" s="45">
        <f t="shared" si="63"/>
        <v>0</v>
      </c>
      <c r="AQ57" s="34">
        <v>9</v>
      </c>
      <c r="AR57" s="35">
        <v>9.5</v>
      </c>
      <c r="AS57" s="38">
        <v>27</v>
      </c>
      <c r="AT57" s="35">
        <f t="shared" si="82"/>
        <v>1</v>
      </c>
      <c r="AU57" s="39" t="s">
        <v>130</v>
      </c>
      <c r="AV57" s="37">
        <v>2</v>
      </c>
      <c r="AW57" s="105"/>
      <c r="AX57" s="45">
        <f t="shared" si="65"/>
        <v>0</v>
      </c>
    </row>
    <row r="58" spans="1:50" s="47" customFormat="1" ht="33.75">
      <c r="A58" s="74" t="s">
        <v>40</v>
      </c>
      <c r="B58" s="80">
        <v>380</v>
      </c>
      <c r="C58" s="33" t="s">
        <v>95</v>
      </c>
      <c r="D58" s="92">
        <f t="shared" si="51"/>
        <v>17</v>
      </c>
      <c r="E58" s="93">
        <f t="shared" si="52"/>
        <v>30</v>
      </c>
      <c r="F58" s="81">
        <f t="shared" si="53"/>
        <v>47</v>
      </c>
      <c r="G58" s="82">
        <f t="shared" si="54"/>
        <v>30</v>
      </c>
      <c r="H58" s="76">
        <f t="shared" si="70"/>
        <v>12</v>
      </c>
      <c r="I58" s="77">
        <f t="shared" si="71"/>
        <v>28</v>
      </c>
      <c r="J58" s="101"/>
      <c r="K58" s="40"/>
      <c r="L58" s="45">
        <f t="shared" si="72"/>
        <v>0</v>
      </c>
      <c r="M58" s="34">
        <v>28</v>
      </c>
      <c r="N58" s="35">
        <f t="shared" si="57"/>
        <v>1</v>
      </c>
      <c r="O58" s="40"/>
      <c r="P58" s="45">
        <f t="shared" si="73"/>
        <v>0</v>
      </c>
      <c r="Q58" s="40"/>
      <c r="R58" s="100">
        <f t="shared" si="74"/>
        <v>0</v>
      </c>
      <c r="S58" s="34">
        <v>6</v>
      </c>
      <c r="T58" s="36">
        <f t="shared" si="59"/>
        <v>22</v>
      </c>
      <c r="U58" s="40"/>
      <c r="V58" s="100">
        <f t="shared" si="75"/>
        <v>0</v>
      </c>
      <c r="W58" s="105"/>
      <c r="X58" s="100">
        <f t="shared" si="76"/>
        <v>0</v>
      </c>
      <c r="Y58" s="40"/>
      <c r="Z58" s="45">
        <f t="shared" si="77"/>
        <v>0</v>
      </c>
      <c r="AA58" s="108"/>
      <c r="AB58" s="45">
        <f>IF(AA58&gt;0,IF(AA58&gt;26,1,IF(AA58&gt;2,28-AA58,IF(AA58=2,27,30))),0)</f>
        <v>0</v>
      </c>
      <c r="AC58" s="40"/>
      <c r="AD58" s="45">
        <f t="shared" si="60"/>
        <v>0</v>
      </c>
      <c r="AE58" s="112"/>
      <c r="AF58" s="45">
        <f>IF(AE58&gt;0,IF(AE58&gt;26,1,IF(AE58&gt;2,28-AE58,IF(AE58=2,27,30))),0)</f>
        <v>0</v>
      </c>
      <c r="AG58" s="40"/>
      <c r="AH58" s="45">
        <f t="shared" si="78"/>
        <v>0</v>
      </c>
      <c r="AI58" s="40"/>
      <c r="AJ58" s="45">
        <f t="shared" si="79"/>
        <v>0</v>
      </c>
      <c r="AK58" s="40"/>
      <c r="AL58" s="45">
        <f t="shared" si="80"/>
        <v>0</v>
      </c>
      <c r="AM58" s="34">
        <v>29</v>
      </c>
      <c r="AN58" s="35">
        <f t="shared" si="81"/>
        <v>1</v>
      </c>
      <c r="AO58" s="40"/>
      <c r="AP58" s="45">
        <f t="shared" si="63"/>
        <v>0</v>
      </c>
      <c r="AQ58" s="40"/>
      <c r="AR58" s="45">
        <f>IF(AQ58&gt;0,IF(AQ58&gt;26,1,IF(AQ58&gt;2,28-AQ58,IF(AQ58=2,27,30))),0)</f>
        <v>0</v>
      </c>
      <c r="AS58" s="34">
        <v>22</v>
      </c>
      <c r="AT58" s="35">
        <f t="shared" si="82"/>
        <v>6</v>
      </c>
      <c r="AU58" s="39"/>
      <c r="AV58" s="37">
        <f>IF(AU58&gt;0,IF(AU58&gt;26,1,IF(AU58&gt;2,28-AU58,IF(AU58=2,27,30))),0)</f>
        <v>0</v>
      </c>
      <c r="AW58" s="40"/>
      <c r="AX58" s="45">
        <f t="shared" si="65"/>
        <v>0</v>
      </c>
    </row>
    <row r="59" spans="1:50" s="47" customFormat="1" ht="72" customHeight="1">
      <c r="A59" s="74" t="s">
        <v>36</v>
      </c>
      <c r="B59" s="80">
        <v>257</v>
      </c>
      <c r="C59" s="33" t="s">
        <v>151</v>
      </c>
      <c r="D59" s="92">
        <f t="shared" si="51"/>
        <v>18</v>
      </c>
      <c r="E59" s="93">
        <f t="shared" si="52"/>
        <v>21.5</v>
      </c>
      <c r="F59" s="81">
        <f t="shared" si="53"/>
        <v>50</v>
      </c>
      <c r="G59" s="82">
        <f t="shared" si="54"/>
        <v>21.5</v>
      </c>
      <c r="H59" s="76">
        <f t="shared" si="70"/>
        <v>13</v>
      </c>
      <c r="I59" s="77">
        <f t="shared" si="71"/>
        <v>29</v>
      </c>
      <c r="J59" s="101"/>
      <c r="K59" s="40"/>
      <c r="L59" s="45">
        <f t="shared" si="72"/>
        <v>0</v>
      </c>
      <c r="M59" s="40"/>
      <c r="N59" s="45">
        <f t="shared" si="57"/>
        <v>0</v>
      </c>
      <c r="O59" s="40"/>
      <c r="P59" s="45">
        <f t="shared" si="73"/>
        <v>0</v>
      </c>
      <c r="Q59" s="40"/>
      <c r="R59" s="100">
        <f t="shared" si="74"/>
        <v>0</v>
      </c>
      <c r="S59" s="40"/>
      <c r="T59" s="45">
        <f t="shared" si="59"/>
        <v>0</v>
      </c>
      <c r="U59" s="40"/>
      <c r="V59" s="100">
        <f t="shared" si="75"/>
        <v>0</v>
      </c>
      <c r="W59" s="105"/>
      <c r="X59" s="100">
        <f t="shared" si="76"/>
        <v>0</v>
      </c>
      <c r="Y59" s="40"/>
      <c r="Z59" s="45">
        <f t="shared" si="77"/>
        <v>0</v>
      </c>
      <c r="AA59" s="40"/>
      <c r="AB59" s="45">
        <f>IF(AA59&gt;0,IF(AA59&gt;26,1,IF(AA59&gt;2,28-AA59,IF(AA59=2,27,30))),0)</f>
        <v>0</v>
      </c>
      <c r="AC59" s="40"/>
      <c r="AD59" s="45">
        <f t="shared" si="60"/>
        <v>0</v>
      </c>
      <c r="AE59" s="112"/>
      <c r="AF59" s="45">
        <f>IF(AE59&gt;0,IF(AE59&gt;26,1,IF(AE59&gt;2,28-AE59,IF(AE59=2,27,30))),0)</f>
        <v>0</v>
      </c>
      <c r="AG59" s="40"/>
      <c r="AH59" s="45">
        <f t="shared" si="78"/>
        <v>0</v>
      </c>
      <c r="AI59" s="40"/>
      <c r="AJ59" s="45">
        <f t="shared" si="79"/>
        <v>0</v>
      </c>
      <c r="AK59" s="40"/>
      <c r="AL59" s="45">
        <f t="shared" si="80"/>
        <v>0</v>
      </c>
      <c r="AM59" s="40"/>
      <c r="AN59" s="45">
        <f t="shared" si="81"/>
        <v>0</v>
      </c>
      <c r="AO59" s="40"/>
      <c r="AP59" s="45">
        <f t="shared" si="63"/>
        <v>0</v>
      </c>
      <c r="AQ59" s="34">
        <v>5</v>
      </c>
      <c r="AR59" s="35">
        <v>16.5</v>
      </c>
      <c r="AS59" s="40"/>
      <c r="AT59" s="45">
        <f t="shared" si="82"/>
        <v>0</v>
      </c>
      <c r="AU59" s="39" t="s">
        <v>117</v>
      </c>
      <c r="AV59" s="37">
        <v>5</v>
      </c>
      <c r="AW59" s="105"/>
      <c r="AX59" s="45">
        <f t="shared" si="65"/>
        <v>0</v>
      </c>
    </row>
    <row r="60" spans="1:50" s="21" customFormat="1" ht="67.5">
      <c r="A60" s="74" t="s">
        <v>36</v>
      </c>
      <c r="B60" s="80">
        <v>219</v>
      </c>
      <c r="C60" s="33" t="s">
        <v>152</v>
      </c>
      <c r="D60" s="92">
        <f t="shared" si="51"/>
        <v>19</v>
      </c>
      <c r="E60" s="93">
        <f t="shared" si="52"/>
        <v>15.5</v>
      </c>
      <c r="F60" s="81">
        <f t="shared" si="53"/>
        <v>53</v>
      </c>
      <c r="G60" s="82">
        <f t="shared" si="54"/>
        <v>15.5</v>
      </c>
      <c r="H60" s="76">
        <f t="shared" si="70"/>
        <v>14</v>
      </c>
      <c r="I60" s="77">
        <f t="shared" si="71"/>
        <v>30</v>
      </c>
      <c r="K60" s="40"/>
      <c r="L60" s="45">
        <f t="shared" si="72"/>
        <v>0</v>
      </c>
      <c r="M60" s="40"/>
      <c r="N60" s="45">
        <f t="shared" si="57"/>
        <v>0</v>
      </c>
      <c r="O60" s="40"/>
      <c r="P60" s="45">
        <f t="shared" si="73"/>
        <v>0</v>
      </c>
      <c r="Q60" s="40"/>
      <c r="R60" s="100">
        <f t="shared" si="74"/>
        <v>0</v>
      </c>
      <c r="S60" s="40"/>
      <c r="T60" s="45">
        <f t="shared" si="59"/>
        <v>0</v>
      </c>
      <c r="U60" s="40"/>
      <c r="V60" s="100">
        <f t="shared" si="75"/>
        <v>0</v>
      </c>
      <c r="W60" s="105"/>
      <c r="X60" s="100">
        <f t="shared" si="76"/>
        <v>0</v>
      </c>
      <c r="Y60" s="40"/>
      <c r="Z60" s="45">
        <f t="shared" si="77"/>
        <v>0</v>
      </c>
      <c r="AA60" s="40"/>
      <c r="AB60" s="45">
        <f>IF(AA60&gt;0,IF(AA60&gt;26,1,IF(AA60&gt;2,28-AA60,IF(AA60=2,27,30))),0)</f>
        <v>0</v>
      </c>
      <c r="AC60" s="40"/>
      <c r="AD60" s="45">
        <f t="shared" si="60"/>
        <v>0</v>
      </c>
      <c r="AE60" s="112"/>
      <c r="AF60" s="45">
        <f>IF(AE60&gt;0,IF(AE60&gt;26,1,IF(AE60&gt;2,28-AE60,IF(AE60=2,27,30))),0)</f>
        <v>0</v>
      </c>
      <c r="AG60" s="40"/>
      <c r="AH60" s="45">
        <f t="shared" si="78"/>
        <v>0</v>
      </c>
      <c r="AI60" s="40"/>
      <c r="AJ60" s="45">
        <f t="shared" si="79"/>
        <v>0</v>
      </c>
      <c r="AK60" s="40"/>
      <c r="AL60" s="45">
        <f t="shared" si="80"/>
        <v>0</v>
      </c>
      <c r="AM60" s="40"/>
      <c r="AN60" s="45">
        <f t="shared" si="81"/>
        <v>0</v>
      </c>
      <c r="AO60" s="40"/>
      <c r="AP60" s="45">
        <f t="shared" si="63"/>
        <v>0</v>
      </c>
      <c r="AQ60" s="34">
        <v>2</v>
      </c>
      <c r="AR60" s="35">
        <v>13.5</v>
      </c>
      <c r="AS60" s="40"/>
      <c r="AT60" s="45">
        <f t="shared" si="82"/>
        <v>0</v>
      </c>
      <c r="AU60" s="46" t="s">
        <v>133</v>
      </c>
      <c r="AV60" s="37">
        <v>2</v>
      </c>
      <c r="AW60" s="105"/>
      <c r="AX60" s="45">
        <f t="shared" si="65"/>
        <v>0</v>
      </c>
    </row>
    <row r="61" spans="1:50" s="21" customFormat="1" ht="101.25" customHeight="1">
      <c r="A61" s="74" t="s">
        <v>137</v>
      </c>
      <c r="B61" s="80">
        <v>226</v>
      </c>
      <c r="C61" s="33" t="s">
        <v>138</v>
      </c>
      <c r="D61" s="92">
        <f t="shared" si="51"/>
        <v>20</v>
      </c>
      <c r="E61" s="93">
        <f t="shared" si="52"/>
        <v>15</v>
      </c>
      <c r="F61" s="81">
        <f t="shared" si="53"/>
        <v>54</v>
      </c>
      <c r="G61" s="82">
        <f t="shared" si="54"/>
        <v>15</v>
      </c>
      <c r="H61" s="76">
        <f t="shared" si="70"/>
        <v>15</v>
      </c>
      <c r="I61" s="77">
        <f t="shared" si="71"/>
        <v>31</v>
      </c>
      <c r="K61" s="40"/>
      <c r="L61" s="45">
        <f t="shared" si="72"/>
        <v>0</v>
      </c>
      <c r="M61" s="40"/>
      <c r="N61" s="45">
        <f t="shared" si="57"/>
        <v>0</v>
      </c>
      <c r="O61" s="40"/>
      <c r="P61" s="45">
        <f t="shared" si="73"/>
        <v>0</v>
      </c>
      <c r="Q61" s="40"/>
      <c r="R61" s="100">
        <f t="shared" si="74"/>
        <v>0</v>
      </c>
      <c r="S61" s="40"/>
      <c r="T61" s="100">
        <f t="shared" si="59"/>
        <v>0</v>
      </c>
      <c r="U61" s="40"/>
      <c r="V61" s="100">
        <f t="shared" si="75"/>
        <v>0</v>
      </c>
      <c r="W61" s="105"/>
      <c r="X61" s="100">
        <f t="shared" si="76"/>
        <v>0</v>
      </c>
      <c r="Y61" s="40"/>
      <c r="Z61" s="45">
        <f t="shared" si="77"/>
        <v>0</v>
      </c>
      <c r="AA61" s="40"/>
      <c r="AB61" s="45">
        <f>IF(AA61&gt;0,IF(AA61&gt;26,1,IF(AA61&gt;2,28-AA61,IF(AA61=2,27,30))),0)</f>
        <v>0</v>
      </c>
      <c r="AC61" s="34">
        <v>1</v>
      </c>
      <c r="AD61" s="35">
        <v>15</v>
      </c>
      <c r="AE61" s="105"/>
      <c r="AF61" s="45">
        <f>IF(AE61&gt;0,IF(AE61&gt;26,1,IF(AE61&gt;2,28-AE61,IF(AE61=2,27,30))),0)</f>
        <v>0</v>
      </c>
      <c r="AG61" s="40"/>
      <c r="AH61" s="45">
        <f t="shared" si="78"/>
        <v>0</v>
      </c>
      <c r="AI61" s="40"/>
      <c r="AJ61" s="45">
        <f t="shared" si="79"/>
        <v>0</v>
      </c>
      <c r="AK61" s="40"/>
      <c r="AL61" s="45">
        <f t="shared" si="80"/>
        <v>0</v>
      </c>
      <c r="AM61" s="40"/>
      <c r="AN61" s="45">
        <f t="shared" si="81"/>
        <v>0</v>
      </c>
      <c r="AO61" s="40"/>
      <c r="AP61" s="45">
        <f t="shared" si="63"/>
        <v>0</v>
      </c>
      <c r="AQ61" s="40"/>
      <c r="AR61" s="45">
        <f>IF(AQ61&gt;0,IF(AQ61&gt;26,1,IF(AQ61&gt;2,28-AQ61,IF(AQ61=2,27,30))),0)</f>
        <v>0</v>
      </c>
      <c r="AS61" s="105"/>
      <c r="AT61" s="45">
        <f t="shared" si="82"/>
        <v>0</v>
      </c>
      <c r="AU61" s="105"/>
      <c r="AV61" s="45">
        <f t="shared" ref="AV61:AV66" si="83">IF(AU61&gt;0,IF(AU61&gt;26,1,IF(AU61&gt;2,28-AU61,IF(AU61=2,27,30))),0)</f>
        <v>0</v>
      </c>
      <c r="AW61" s="105"/>
      <c r="AX61" s="45">
        <f t="shared" si="65"/>
        <v>0</v>
      </c>
    </row>
    <row r="62" spans="1:50" s="21" customFormat="1" ht="33.75">
      <c r="A62" s="74" t="s">
        <v>67</v>
      </c>
      <c r="B62" s="32">
        <v>221</v>
      </c>
      <c r="C62" s="33" t="s">
        <v>85</v>
      </c>
      <c r="D62" s="92">
        <f t="shared" si="51"/>
        <v>20</v>
      </c>
      <c r="E62" s="93">
        <f t="shared" si="52"/>
        <v>15</v>
      </c>
      <c r="F62" s="81">
        <f t="shared" si="53"/>
        <v>54</v>
      </c>
      <c r="G62" s="82">
        <f t="shared" si="54"/>
        <v>15</v>
      </c>
      <c r="H62" s="76">
        <f t="shared" si="70"/>
        <v>16</v>
      </c>
      <c r="I62" s="77">
        <f t="shared" si="71"/>
        <v>32</v>
      </c>
      <c r="K62" s="40"/>
      <c r="L62" s="45">
        <f t="shared" si="72"/>
        <v>0</v>
      </c>
      <c r="M62" s="34">
        <v>40</v>
      </c>
      <c r="N62" s="35">
        <f t="shared" si="57"/>
        <v>1</v>
      </c>
      <c r="O62" s="40"/>
      <c r="P62" s="45">
        <f t="shared" si="73"/>
        <v>0</v>
      </c>
      <c r="Q62" s="40"/>
      <c r="R62" s="100">
        <f t="shared" si="74"/>
        <v>0</v>
      </c>
      <c r="S62" s="40"/>
      <c r="T62" s="100">
        <f t="shared" si="59"/>
        <v>0</v>
      </c>
      <c r="U62" s="40"/>
      <c r="V62" s="100">
        <f t="shared" si="75"/>
        <v>0</v>
      </c>
      <c r="W62" s="105"/>
      <c r="X62" s="100">
        <f t="shared" si="76"/>
        <v>0</v>
      </c>
      <c r="Y62" s="40"/>
      <c r="Z62" s="45">
        <f t="shared" si="77"/>
        <v>0</v>
      </c>
      <c r="AA62" s="40"/>
      <c r="AB62" s="45">
        <f>IF(AA62&gt;0,IF(AA62&gt;26,1,IF(AA62&gt;2,28-AA62,IF(AA62=2,27,30))),0)</f>
        <v>0</v>
      </c>
      <c r="AC62" s="40"/>
      <c r="AD62" s="45">
        <f>IF(AC62&gt;0,IF(AC62&gt;26,1,IF(AC62&gt;2,28-AC62,IF(AC62=2,27,30))),0)</f>
        <v>0</v>
      </c>
      <c r="AE62" s="105"/>
      <c r="AF62" s="45">
        <f>IF(AE62&gt;0,IF(AE62&gt;26,1,IF(AE62&gt;2,28-AE62,IF(AE62=2,27,30))),0)</f>
        <v>0</v>
      </c>
      <c r="AG62" s="40"/>
      <c r="AH62" s="45">
        <f t="shared" si="78"/>
        <v>0</v>
      </c>
      <c r="AI62" s="40"/>
      <c r="AJ62" s="45">
        <f t="shared" si="79"/>
        <v>0</v>
      </c>
      <c r="AK62" s="40"/>
      <c r="AL62" s="45">
        <f t="shared" si="80"/>
        <v>0</v>
      </c>
      <c r="AM62" s="40"/>
      <c r="AN62" s="45">
        <f t="shared" si="81"/>
        <v>0</v>
      </c>
      <c r="AO62" s="34">
        <v>15</v>
      </c>
      <c r="AP62" s="35">
        <f t="shared" si="63"/>
        <v>13</v>
      </c>
      <c r="AQ62" s="40"/>
      <c r="AR62" s="45">
        <f>IF(AQ62&gt;0,IF(AQ62&gt;26,1,IF(AQ62&gt;2,28-AQ62,IF(AQ62=2,27,30))),0)</f>
        <v>0</v>
      </c>
      <c r="AS62" s="34">
        <v>33</v>
      </c>
      <c r="AT62" s="35">
        <f t="shared" si="82"/>
        <v>1</v>
      </c>
      <c r="AU62" s="105"/>
      <c r="AV62" s="45">
        <f t="shared" si="83"/>
        <v>0</v>
      </c>
      <c r="AW62" s="105"/>
      <c r="AX62" s="45">
        <f t="shared" si="65"/>
        <v>0</v>
      </c>
    </row>
    <row r="63" spans="1:50" s="101" customFormat="1" ht="52.5" customHeight="1">
      <c r="A63" s="74" t="s">
        <v>134</v>
      </c>
      <c r="B63" s="80">
        <v>421</v>
      </c>
      <c r="C63" s="33" t="s">
        <v>129</v>
      </c>
      <c r="D63" s="92">
        <f t="shared" si="51"/>
        <v>22</v>
      </c>
      <c r="E63" s="93">
        <f t="shared" si="52"/>
        <v>14</v>
      </c>
      <c r="F63" s="81">
        <f t="shared" si="53"/>
        <v>56</v>
      </c>
      <c r="G63" s="82">
        <f t="shared" si="54"/>
        <v>14</v>
      </c>
      <c r="H63" s="76">
        <f t="shared" si="70"/>
        <v>17</v>
      </c>
      <c r="I63" s="77">
        <f t="shared" si="71"/>
        <v>33</v>
      </c>
      <c r="K63" s="40"/>
      <c r="L63" s="45">
        <f t="shared" si="72"/>
        <v>0</v>
      </c>
      <c r="M63" s="40"/>
      <c r="N63" s="45">
        <f t="shared" si="57"/>
        <v>0</v>
      </c>
      <c r="O63" s="40"/>
      <c r="P63" s="45">
        <f t="shared" si="73"/>
        <v>0</v>
      </c>
      <c r="Q63" s="40"/>
      <c r="R63" s="100">
        <f t="shared" si="74"/>
        <v>0</v>
      </c>
      <c r="S63" s="40"/>
      <c r="T63" s="45">
        <f t="shared" si="59"/>
        <v>0</v>
      </c>
      <c r="U63" s="40"/>
      <c r="V63" s="100">
        <f t="shared" si="75"/>
        <v>0</v>
      </c>
      <c r="W63" s="105"/>
      <c r="X63" s="100">
        <f t="shared" si="76"/>
        <v>0</v>
      </c>
      <c r="Y63" s="40"/>
      <c r="Z63" s="45">
        <f t="shared" si="77"/>
        <v>0</v>
      </c>
      <c r="AA63" s="39" t="s">
        <v>117</v>
      </c>
      <c r="AB63" s="35">
        <v>5</v>
      </c>
      <c r="AC63" s="40"/>
      <c r="AD63" s="45">
        <f>IF(AC63&gt;0,IF(AC63&gt;26,1,IF(AC63&gt;2,28-AC63,IF(AC63=2,27,30))),0)</f>
        <v>0</v>
      </c>
      <c r="AE63" s="46" t="s">
        <v>141</v>
      </c>
      <c r="AF63" s="35">
        <v>9</v>
      </c>
      <c r="AG63" s="40"/>
      <c r="AH63" s="45">
        <f t="shared" si="78"/>
        <v>0</v>
      </c>
      <c r="AI63" s="40"/>
      <c r="AJ63" s="45">
        <f t="shared" si="79"/>
        <v>0</v>
      </c>
      <c r="AK63" s="40"/>
      <c r="AL63" s="45">
        <f t="shared" si="80"/>
        <v>0</v>
      </c>
      <c r="AM63" s="40"/>
      <c r="AN63" s="45">
        <f t="shared" si="81"/>
        <v>0</v>
      </c>
      <c r="AO63" s="40"/>
      <c r="AP63" s="45">
        <f t="shared" si="63"/>
        <v>0</v>
      </c>
      <c r="AQ63" s="40"/>
      <c r="AR63" s="45">
        <f>IF(AQ63&gt;0,IF(AQ63&gt;26,1,IF(AQ63&gt;2,28-AQ63,IF(AQ63=2,27,30))),0)</f>
        <v>0</v>
      </c>
      <c r="AS63" s="40"/>
      <c r="AT63" s="45">
        <f t="shared" si="82"/>
        <v>0</v>
      </c>
      <c r="AU63" s="40"/>
      <c r="AV63" s="45">
        <f t="shared" si="83"/>
        <v>0</v>
      </c>
      <c r="AW63" s="105"/>
      <c r="AX63" s="45">
        <f t="shared" si="65"/>
        <v>0</v>
      </c>
    </row>
    <row r="64" spans="1:50" s="21" customFormat="1" ht="101.25">
      <c r="A64" s="74" t="s">
        <v>36</v>
      </c>
      <c r="B64" s="80">
        <v>238</v>
      </c>
      <c r="C64" s="33" t="s">
        <v>155</v>
      </c>
      <c r="D64" s="92">
        <f t="shared" si="51"/>
        <v>23</v>
      </c>
      <c r="E64" s="93">
        <f t="shared" si="52"/>
        <v>10</v>
      </c>
      <c r="F64" s="81">
        <f t="shared" si="53"/>
        <v>57</v>
      </c>
      <c r="G64" s="82">
        <f t="shared" si="54"/>
        <v>10</v>
      </c>
      <c r="H64" s="76">
        <f t="shared" si="70"/>
        <v>18</v>
      </c>
      <c r="I64" s="77">
        <f t="shared" si="71"/>
        <v>34</v>
      </c>
      <c r="K64" s="40"/>
      <c r="L64" s="45">
        <f t="shared" si="72"/>
        <v>0</v>
      </c>
      <c r="M64" s="40"/>
      <c r="N64" s="45">
        <f t="shared" si="57"/>
        <v>0</v>
      </c>
      <c r="O64" s="40"/>
      <c r="P64" s="45">
        <f t="shared" si="73"/>
        <v>0</v>
      </c>
      <c r="Q64" s="40"/>
      <c r="R64" s="100">
        <f t="shared" si="74"/>
        <v>0</v>
      </c>
      <c r="S64" s="40"/>
      <c r="T64" s="45">
        <f t="shared" si="59"/>
        <v>0</v>
      </c>
      <c r="U64" s="40"/>
      <c r="V64" s="100">
        <f t="shared" si="75"/>
        <v>0</v>
      </c>
      <c r="W64" s="105"/>
      <c r="X64" s="100">
        <f t="shared" si="76"/>
        <v>0</v>
      </c>
      <c r="Y64" s="40"/>
      <c r="Z64" s="45">
        <f t="shared" si="77"/>
        <v>0</v>
      </c>
      <c r="AA64" s="40"/>
      <c r="AB64" s="45">
        <f>IF(AA64&gt;0,IF(AA64&gt;26,1,IF(AA64&gt;2,28-AA64,IF(AA64=2,27,30))),0)</f>
        <v>0</v>
      </c>
      <c r="AC64" s="40"/>
      <c r="AD64" s="45">
        <f>IF(AC64&gt;0,IF(AC64&gt;26,1,IF(AC64&gt;2,28-AC64,IF(AC64=2,27,30))),0)</f>
        <v>0</v>
      </c>
      <c r="AE64" s="112"/>
      <c r="AF64" s="45">
        <f>IF(AE64&gt;0,IF(AE64&gt;26,1,IF(AE64&gt;2,28-AE64,IF(AE64=2,27,30))),0)</f>
        <v>0</v>
      </c>
      <c r="AG64" s="40"/>
      <c r="AH64" s="45">
        <f t="shared" si="78"/>
        <v>0</v>
      </c>
      <c r="AI64" s="40"/>
      <c r="AJ64" s="45">
        <f t="shared" si="79"/>
        <v>0</v>
      </c>
      <c r="AK64" s="40"/>
      <c r="AL64" s="45">
        <f t="shared" si="80"/>
        <v>0</v>
      </c>
      <c r="AM64" s="40"/>
      <c r="AN64" s="45">
        <f t="shared" si="81"/>
        <v>0</v>
      </c>
      <c r="AO64" s="40"/>
      <c r="AP64" s="45">
        <f t="shared" si="63"/>
        <v>0</v>
      </c>
      <c r="AQ64" s="34">
        <v>8</v>
      </c>
      <c r="AR64" s="35">
        <v>10</v>
      </c>
      <c r="AS64" s="40"/>
      <c r="AT64" s="45">
        <f t="shared" si="82"/>
        <v>0</v>
      </c>
      <c r="AU64" s="105"/>
      <c r="AV64" s="45">
        <f t="shared" si="83"/>
        <v>0</v>
      </c>
      <c r="AW64" s="105"/>
      <c r="AX64" s="45">
        <f t="shared" si="65"/>
        <v>0</v>
      </c>
    </row>
    <row r="65" spans="1:50" s="21" customFormat="1" ht="33.75">
      <c r="A65" s="102" t="s">
        <v>105</v>
      </c>
      <c r="B65" s="103">
        <v>387</v>
      </c>
      <c r="C65" s="33" t="s">
        <v>106</v>
      </c>
      <c r="D65" s="92">
        <f t="shared" si="51"/>
        <v>24</v>
      </c>
      <c r="E65" s="93">
        <f t="shared" si="52"/>
        <v>8.33</v>
      </c>
      <c r="F65" s="81">
        <f t="shared" si="53"/>
        <v>58</v>
      </c>
      <c r="G65" s="82">
        <f t="shared" si="54"/>
        <v>8.33</v>
      </c>
      <c r="H65" s="76">
        <f t="shared" si="70"/>
        <v>19</v>
      </c>
      <c r="I65" s="77">
        <f t="shared" si="71"/>
        <v>35</v>
      </c>
      <c r="K65" s="40"/>
      <c r="L65" s="45">
        <f t="shared" si="72"/>
        <v>0</v>
      </c>
      <c r="M65" s="40"/>
      <c r="N65" s="45">
        <f t="shared" si="57"/>
        <v>0</v>
      </c>
      <c r="O65" s="40"/>
      <c r="P65" s="45">
        <f t="shared" si="73"/>
        <v>0</v>
      </c>
      <c r="Q65" s="34">
        <v>3</v>
      </c>
      <c r="R65" s="36">
        <v>8.33</v>
      </c>
      <c r="S65" s="40"/>
      <c r="T65" s="100">
        <f t="shared" si="59"/>
        <v>0</v>
      </c>
      <c r="U65" s="40"/>
      <c r="V65" s="100">
        <f t="shared" si="75"/>
        <v>0</v>
      </c>
      <c r="W65" s="105"/>
      <c r="X65" s="100">
        <f t="shared" si="76"/>
        <v>0</v>
      </c>
      <c r="Y65" s="40"/>
      <c r="Z65" s="45">
        <f t="shared" si="77"/>
        <v>0</v>
      </c>
      <c r="AA65" s="40"/>
      <c r="AB65" s="45">
        <f>IF(AA65&gt;0,IF(AA65&gt;26,1,IF(AA65&gt;2,28-AA65,IF(AA65=2,27,30))),0)</f>
        <v>0</v>
      </c>
      <c r="AC65" s="40"/>
      <c r="AD65" s="45">
        <f>IF(AC65&gt;0,IF(AC65&gt;26,1,IF(AC65&gt;2,28-AC65,IF(AC65=2,27,30))),0)</f>
        <v>0</v>
      </c>
      <c r="AE65" s="112"/>
      <c r="AF65" s="45">
        <f>IF(AE65&gt;0,IF(AE65&gt;26,1,IF(AE65&gt;2,28-AE65,IF(AE65=2,27,30))),0)</f>
        <v>0</v>
      </c>
      <c r="AG65" s="40"/>
      <c r="AH65" s="45">
        <f t="shared" si="78"/>
        <v>0</v>
      </c>
      <c r="AI65" s="40"/>
      <c r="AJ65" s="45">
        <f t="shared" si="79"/>
        <v>0</v>
      </c>
      <c r="AK65" s="40"/>
      <c r="AL65" s="45">
        <f t="shared" si="80"/>
        <v>0</v>
      </c>
      <c r="AM65" s="40"/>
      <c r="AN65" s="45">
        <f t="shared" si="81"/>
        <v>0</v>
      </c>
      <c r="AO65" s="40"/>
      <c r="AP65" s="45">
        <f t="shared" si="63"/>
        <v>0</v>
      </c>
      <c r="AQ65" s="40"/>
      <c r="AR65" s="45">
        <f>IF(AQ65&gt;0,IF(AQ65&gt;26,1,IF(AQ65&gt;2,28-AQ65,IF(AQ65=2,27,30))),0)</f>
        <v>0</v>
      </c>
      <c r="AS65" s="40"/>
      <c r="AT65" s="45">
        <f t="shared" si="82"/>
        <v>0</v>
      </c>
      <c r="AU65" s="105"/>
      <c r="AV65" s="45">
        <f t="shared" si="83"/>
        <v>0</v>
      </c>
      <c r="AW65" s="105"/>
      <c r="AX65" s="45">
        <f t="shared" si="65"/>
        <v>0</v>
      </c>
    </row>
    <row r="66" spans="1:50" s="101" customFormat="1" ht="33.75">
      <c r="A66" s="102" t="s">
        <v>104</v>
      </c>
      <c r="B66" s="103" t="s">
        <v>48</v>
      </c>
      <c r="C66" s="33" t="s">
        <v>103</v>
      </c>
      <c r="D66" s="92">
        <f t="shared" si="51"/>
        <v>24</v>
      </c>
      <c r="E66" s="93">
        <f t="shared" si="52"/>
        <v>8.33</v>
      </c>
      <c r="F66" s="81">
        <f t="shared" si="53"/>
        <v>58</v>
      </c>
      <c r="G66" s="82">
        <f t="shared" si="54"/>
        <v>8.33</v>
      </c>
      <c r="H66" s="76">
        <f t="shared" si="70"/>
        <v>20</v>
      </c>
      <c r="I66" s="77">
        <f t="shared" si="71"/>
        <v>36</v>
      </c>
      <c r="K66" s="40"/>
      <c r="L66" s="45">
        <f t="shared" si="72"/>
        <v>0</v>
      </c>
      <c r="M66" s="40"/>
      <c r="N66" s="45">
        <f t="shared" si="57"/>
        <v>0</v>
      </c>
      <c r="O66" s="40"/>
      <c r="P66" s="45">
        <f t="shared" si="73"/>
        <v>0</v>
      </c>
      <c r="Q66" s="34">
        <v>3</v>
      </c>
      <c r="R66" s="36">
        <v>8.33</v>
      </c>
      <c r="S66" s="40"/>
      <c r="T66" s="100">
        <f t="shared" si="59"/>
        <v>0</v>
      </c>
      <c r="U66" s="40"/>
      <c r="V66" s="100">
        <f t="shared" si="75"/>
        <v>0</v>
      </c>
      <c r="W66" s="105"/>
      <c r="X66" s="100">
        <f t="shared" si="76"/>
        <v>0</v>
      </c>
      <c r="Y66" s="40"/>
      <c r="Z66" s="45">
        <f t="shared" si="77"/>
        <v>0</v>
      </c>
      <c r="AA66" s="40"/>
      <c r="AB66" s="45">
        <f>IF(AA66&gt;0,IF(AA66&gt;26,1,IF(AA66&gt;2,28-AA66,IF(AA66=2,27,30))),0)</f>
        <v>0</v>
      </c>
      <c r="AC66" s="40"/>
      <c r="AD66" s="45">
        <f>IF(AC66&gt;0,IF(AC66&gt;26,1,IF(AC66&gt;2,28-AC66,IF(AC66=2,27,30))),0)</f>
        <v>0</v>
      </c>
      <c r="AE66" s="112"/>
      <c r="AF66" s="45">
        <f>IF(AE66&gt;0,IF(AE66&gt;26,1,IF(AE66&gt;2,28-AE66,IF(AE66=2,27,30))),0)</f>
        <v>0</v>
      </c>
      <c r="AG66" s="40"/>
      <c r="AH66" s="45">
        <f t="shared" si="78"/>
        <v>0</v>
      </c>
      <c r="AI66" s="40"/>
      <c r="AJ66" s="45">
        <f t="shared" si="79"/>
        <v>0</v>
      </c>
      <c r="AK66" s="40"/>
      <c r="AL66" s="45">
        <f t="shared" si="80"/>
        <v>0</v>
      </c>
      <c r="AM66" s="40"/>
      <c r="AN66" s="45">
        <f t="shared" si="81"/>
        <v>0</v>
      </c>
      <c r="AO66" s="40"/>
      <c r="AP66" s="45">
        <f t="shared" si="63"/>
        <v>0</v>
      </c>
      <c r="AQ66" s="40"/>
      <c r="AR66" s="45">
        <f>IF(AQ66&gt;0,IF(AQ66&gt;26,1,IF(AQ66&gt;2,28-AQ66,IF(AQ66=2,27,30))),0)</f>
        <v>0</v>
      </c>
      <c r="AS66" s="40"/>
      <c r="AT66" s="45">
        <f t="shared" si="82"/>
        <v>0</v>
      </c>
      <c r="AU66" s="105"/>
      <c r="AV66" s="45">
        <f t="shared" si="83"/>
        <v>0</v>
      </c>
      <c r="AW66" s="105"/>
      <c r="AX66" s="45">
        <f t="shared" si="65"/>
        <v>0</v>
      </c>
    </row>
    <row r="67" spans="1:50" s="101" customFormat="1" ht="57">
      <c r="A67" s="74" t="s">
        <v>169</v>
      </c>
      <c r="B67" s="80">
        <v>409</v>
      </c>
      <c r="C67" s="33" t="s">
        <v>170</v>
      </c>
      <c r="D67" s="92">
        <f t="shared" si="51"/>
        <v>26</v>
      </c>
      <c r="E67" s="93">
        <f t="shared" si="52"/>
        <v>7.5</v>
      </c>
      <c r="F67" s="81">
        <f t="shared" si="53"/>
        <v>60</v>
      </c>
      <c r="G67" s="82">
        <f t="shared" si="54"/>
        <v>7.5</v>
      </c>
      <c r="H67" s="76">
        <f>1+H59</f>
        <v>14</v>
      </c>
      <c r="I67" s="77">
        <f>I59+1</f>
        <v>30</v>
      </c>
      <c r="K67" s="40"/>
      <c r="L67" s="45"/>
      <c r="M67" s="40"/>
      <c r="N67" s="45"/>
      <c r="O67" s="40"/>
      <c r="P67" s="45"/>
      <c r="Q67" s="40"/>
      <c r="R67" s="100"/>
      <c r="S67" s="40"/>
      <c r="T67" s="45"/>
      <c r="U67" s="40"/>
      <c r="V67" s="100"/>
      <c r="W67" s="105"/>
      <c r="X67" s="100"/>
      <c r="Y67" s="40"/>
      <c r="Z67" s="45"/>
      <c r="AA67" s="40"/>
      <c r="AB67" s="45"/>
      <c r="AC67" s="40"/>
      <c r="AD67" s="45"/>
      <c r="AE67" s="112"/>
      <c r="AF67" s="45"/>
      <c r="AG67" s="40"/>
      <c r="AH67" s="45"/>
      <c r="AI67" s="40"/>
      <c r="AJ67" s="45"/>
      <c r="AK67" s="40"/>
      <c r="AL67" s="45"/>
      <c r="AM67" s="40"/>
      <c r="AN67" s="45"/>
      <c r="AO67" s="40"/>
      <c r="AP67" s="45"/>
      <c r="AQ67" s="40"/>
      <c r="AR67" s="45"/>
      <c r="AS67" s="105"/>
      <c r="AT67" s="45"/>
      <c r="AU67" s="105"/>
      <c r="AV67" s="45"/>
      <c r="AW67" s="38">
        <v>13</v>
      </c>
      <c r="AX67" s="35">
        <v>7.5</v>
      </c>
    </row>
    <row r="68" spans="1:50" s="101" customFormat="1" ht="67.5">
      <c r="A68" s="74" t="s">
        <v>49</v>
      </c>
      <c r="B68" s="80">
        <v>216</v>
      </c>
      <c r="C68" s="33" t="s">
        <v>149</v>
      </c>
      <c r="D68" s="92">
        <f t="shared" si="51"/>
        <v>27</v>
      </c>
      <c r="E68" s="93">
        <f t="shared" si="52"/>
        <v>6.5</v>
      </c>
      <c r="F68" s="81">
        <f t="shared" si="53"/>
        <v>61</v>
      </c>
      <c r="G68" s="82">
        <f t="shared" si="54"/>
        <v>6.5</v>
      </c>
      <c r="H68" s="76">
        <f>1+H66</f>
        <v>21</v>
      </c>
      <c r="I68" s="77">
        <f>I66+1</f>
        <v>37</v>
      </c>
      <c r="K68" s="40"/>
      <c r="L68" s="45">
        <f t="shared" ref="L68:L73" si="84">IF(K68&gt;0,IF(K68&gt;26,1,IF(K68&gt;2,28-K68,IF(K68=2,27,30))),0)</f>
        <v>0</v>
      </c>
      <c r="M68" s="40"/>
      <c r="N68" s="45">
        <f t="shared" ref="N68:N73" si="85">IF(M68&gt;0,IF(M68&gt;26,1,IF(M68&gt;2,28-M68,IF(M68=2,27,30))),0)</f>
        <v>0</v>
      </c>
      <c r="O68" s="40"/>
      <c r="P68" s="45">
        <f t="shared" ref="P68:P73" si="86">IF(O68&gt;0,IF(O68&gt;26,1,IF(O68&gt;2,28-O68,IF(O68=2,27,30))),0)</f>
        <v>0</v>
      </c>
      <c r="Q68" s="40"/>
      <c r="R68" s="100">
        <f t="shared" ref="R68:R73" si="87">IF(Q68&gt;0,IF(Q68&gt;26,1,IF(Q68&gt;2,28-Q68,IF(Q68=2,27,30))),0)</f>
        <v>0</v>
      </c>
      <c r="S68" s="40"/>
      <c r="T68" s="100">
        <f t="shared" ref="T68:T73" si="88">IF(S68&gt;0,IF(S68&gt;26,1,IF(S68&gt;2,28-S68,IF(S68=2,27,30))),0)</f>
        <v>0</v>
      </c>
      <c r="U68" s="40"/>
      <c r="V68" s="100">
        <f t="shared" ref="V68:V73" si="89">IF(U68&gt;0,IF(U68&gt;26,1,IF(U68&gt;2,28-U68,IF(U68=2,27,30))),0)</f>
        <v>0</v>
      </c>
      <c r="W68" s="105"/>
      <c r="X68" s="100">
        <f t="shared" ref="X68:X73" si="90">IF(W68&gt;0,IF(W68&gt;26,1,IF(W68&gt;2,28-W68,IF(W68=2,27,30))),0)</f>
        <v>0</v>
      </c>
      <c r="Y68" s="40"/>
      <c r="Z68" s="45">
        <f t="shared" ref="Z68:Z73" si="91">IF(Y68&gt;0,IF(Y68&gt;26,1,IF(Y68&gt;2,28-Y68,IF(Y68=2,27,30))),0)</f>
        <v>0</v>
      </c>
      <c r="AA68" s="40"/>
      <c r="AB68" s="45">
        <f>IF(AA68&gt;0,IF(AA68&gt;26,1,IF(AA68&gt;2,28-AA68,IF(AA68=2,27,30))),0)</f>
        <v>0</v>
      </c>
      <c r="AC68" s="40"/>
      <c r="AD68" s="45">
        <f>IF(AC68&gt;0,IF(AC68&gt;26,1,IF(AC68&gt;2,28-AC68,IF(AC68=2,27,30))),0)</f>
        <v>0</v>
      </c>
      <c r="AE68" s="105"/>
      <c r="AF68" s="45">
        <f t="shared" ref="AF68:AF73" si="92">IF(AE68&gt;0,IF(AE68&gt;26,1,IF(AE68&gt;2,28-AE68,IF(AE68=2,27,30))),0)</f>
        <v>0</v>
      </c>
      <c r="AG68" s="34">
        <v>15</v>
      </c>
      <c r="AH68" s="35">
        <v>6.5</v>
      </c>
      <c r="AI68" s="40"/>
      <c r="AJ68" s="45">
        <f t="shared" ref="AJ68:AJ73" si="93">IF(AI68&gt;0,IF(AI68&gt;26,1,IF(AI68&gt;2,28-AI68,IF(AI68=2,27,30))),0)</f>
        <v>0</v>
      </c>
      <c r="AK68" s="40"/>
      <c r="AL68" s="45">
        <f t="shared" ref="AL68:AL73" si="94">IF(AK68&gt;0,IF(AK68&gt;26,1,IF(AK68&gt;2,28-AK68,IF(AK68=2,27,30))),0)</f>
        <v>0</v>
      </c>
      <c r="AM68" s="40"/>
      <c r="AN68" s="45">
        <f t="shared" ref="AN68:AN73" si="95">IF(AM68&gt;0,IF(AM68&gt;26,1,IF(AM68&gt;2,28-AM68,IF(AM68=2,27,30))),0)</f>
        <v>0</v>
      </c>
      <c r="AO68" s="40"/>
      <c r="AP68" s="45">
        <f t="shared" ref="AP68:AP73" si="96">IF(AO68&gt;0,IF(AO68&gt;26,1,IF(AO68&gt;2,28-AO68,IF(AO68=2,27,30))),0)</f>
        <v>0</v>
      </c>
      <c r="AQ68" s="40"/>
      <c r="AR68" s="45">
        <f>IF(AQ68&gt;0,IF(AQ68&gt;26,1,IF(AQ68&gt;2,28-AQ68,IF(AQ68=2,27,30))),0)</f>
        <v>0</v>
      </c>
      <c r="AS68" s="40"/>
      <c r="AT68" s="45">
        <f t="shared" ref="AT68:AT73" si="97">IF(AS68&gt;0,IF(AS68&gt;26,1,IF(AS68&gt;2,28-AS68,IF(AS68=2,27,30))),0)</f>
        <v>0</v>
      </c>
      <c r="AU68" s="40"/>
      <c r="AV68" s="45">
        <f>IF(AU68&gt;0,IF(AU68&gt;26,1,IF(AU68&gt;2,28-AU68,IF(AU68=2,27,30))),0)</f>
        <v>0</v>
      </c>
      <c r="AW68" s="105"/>
      <c r="AX68" s="45">
        <f t="shared" ref="AX68:AX73" si="98">IF(AW68&gt;0,IF(AW68&gt;26,1,IF(AW68&gt;2,28-AW68,IF(AW68=2,27,30))),0)</f>
        <v>0</v>
      </c>
    </row>
    <row r="69" spans="1:50" s="101" customFormat="1" ht="67.5">
      <c r="A69" s="74" t="s">
        <v>158</v>
      </c>
      <c r="B69" s="80">
        <v>202</v>
      </c>
      <c r="C69" s="33" t="s">
        <v>157</v>
      </c>
      <c r="D69" s="92">
        <f t="shared" si="51"/>
        <v>28</v>
      </c>
      <c r="E69" s="93">
        <f t="shared" si="52"/>
        <v>5.75</v>
      </c>
      <c r="F69" s="81">
        <f t="shared" si="53"/>
        <v>62</v>
      </c>
      <c r="G69" s="82">
        <f t="shared" si="54"/>
        <v>5.75</v>
      </c>
      <c r="H69" s="76">
        <f>1+H68</f>
        <v>22</v>
      </c>
      <c r="I69" s="77">
        <f>I68+1</f>
        <v>38</v>
      </c>
      <c r="K69" s="40"/>
      <c r="L69" s="45">
        <f t="shared" si="84"/>
        <v>0</v>
      </c>
      <c r="M69" s="40"/>
      <c r="N69" s="45">
        <f t="shared" si="85"/>
        <v>0</v>
      </c>
      <c r="O69" s="40"/>
      <c r="P69" s="45">
        <f t="shared" si="86"/>
        <v>0</v>
      </c>
      <c r="Q69" s="40"/>
      <c r="R69" s="100">
        <f t="shared" si="87"/>
        <v>0</v>
      </c>
      <c r="S69" s="40"/>
      <c r="T69" s="45">
        <f t="shared" si="88"/>
        <v>0</v>
      </c>
      <c r="U69" s="40"/>
      <c r="V69" s="100">
        <f t="shared" si="89"/>
        <v>0</v>
      </c>
      <c r="W69" s="105"/>
      <c r="X69" s="100">
        <f t="shared" si="90"/>
        <v>0</v>
      </c>
      <c r="Y69" s="40"/>
      <c r="Z69" s="45">
        <f t="shared" si="91"/>
        <v>0</v>
      </c>
      <c r="AA69" s="40"/>
      <c r="AB69" s="45">
        <f>IF(AA69&gt;0,IF(AA69&gt;26,1,IF(AA69&gt;2,28-AA69,IF(AA69=2,27,30))),0)</f>
        <v>0</v>
      </c>
      <c r="AC69" s="40"/>
      <c r="AD69" s="45">
        <f>IF(AC69&gt;0,IF(AC69&gt;26,1,IF(AC69&gt;2,28-AC69,IF(AC69=2,27,30))),0)</f>
        <v>0</v>
      </c>
      <c r="AE69" s="112"/>
      <c r="AF69" s="45">
        <f t="shared" si="92"/>
        <v>0</v>
      </c>
      <c r="AG69" s="40"/>
      <c r="AH69" s="45">
        <f>IF(AG69&gt;0,IF(AG69&gt;26,1,IF(AG69&gt;2,28-AG69,IF(AG69=2,27,30))),0)</f>
        <v>0</v>
      </c>
      <c r="AI69" s="40"/>
      <c r="AJ69" s="45">
        <f t="shared" si="93"/>
        <v>0</v>
      </c>
      <c r="AK69" s="40"/>
      <c r="AL69" s="45">
        <f t="shared" si="94"/>
        <v>0</v>
      </c>
      <c r="AM69" s="40"/>
      <c r="AN69" s="45">
        <f t="shared" si="95"/>
        <v>0</v>
      </c>
      <c r="AO69" s="40"/>
      <c r="AP69" s="45">
        <f t="shared" si="96"/>
        <v>0</v>
      </c>
      <c r="AQ69" s="34">
        <v>13</v>
      </c>
      <c r="AR69" s="35">
        <v>3.75</v>
      </c>
      <c r="AS69" s="40"/>
      <c r="AT69" s="45">
        <f t="shared" si="97"/>
        <v>0</v>
      </c>
      <c r="AU69" s="46" t="s">
        <v>119</v>
      </c>
      <c r="AV69" s="37">
        <v>2</v>
      </c>
      <c r="AW69" s="105"/>
      <c r="AX69" s="45">
        <f t="shared" si="98"/>
        <v>0</v>
      </c>
    </row>
    <row r="70" spans="1:50" s="101" customFormat="1" ht="101.25">
      <c r="A70" s="74" t="s">
        <v>125</v>
      </c>
      <c r="B70" s="80">
        <v>267</v>
      </c>
      <c r="C70" s="33" t="s">
        <v>126</v>
      </c>
      <c r="D70" s="92">
        <f t="shared" si="51"/>
        <v>29</v>
      </c>
      <c r="E70" s="93">
        <f t="shared" si="52"/>
        <v>2</v>
      </c>
      <c r="F70" s="81">
        <f t="shared" si="53"/>
        <v>64</v>
      </c>
      <c r="G70" s="82">
        <f t="shared" si="54"/>
        <v>2</v>
      </c>
      <c r="H70" s="76">
        <f>1+H69</f>
        <v>23</v>
      </c>
      <c r="I70" s="77">
        <f>I69+1</f>
        <v>39</v>
      </c>
      <c r="K70" s="40"/>
      <c r="L70" s="45">
        <f t="shared" si="84"/>
        <v>0</v>
      </c>
      <c r="M70" s="40"/>
      <c r="N70" s="45">
        <f t="shared" si="85"/>
        <v>0</v>
      </c>
      <c r="O70" s="40"/>
      <c r="P70" s="45">
        <f t="shared" si="86"/>
        <v>0</v>
      </c>
      <c r="Q70" s="40"/>
      <c r="R70" s="100">
        <f t="shared" si="87"/>
        <v>0</v>
      </c>
      <c r="S70" s="40"/>
      <c r="T70" s="45">
        <f t="shared" si="88"/>
        <v>0</v>
      </c>
      <c r="U70" s="40"/>
      <c r="V70" s="100">
        <f t="shared" si="89"/>
        <v>0</v>
      </c>
      <c r="W70" s="105"/>
      <c r="X70" s="100">
        <f t="shared" si="90"/>
        <v>0</v>
      </c>
      <c r="Y70" s="40"/>
      <c r="Z70" s="45">
        <f t="shared" si="91"/>
        <v>0</v>
      </c>
      <c r="AA70" s="39" t="s">
        <v>119</v>
      </c>
      <c r="AB70" s="35">
        <v>2</v>
      </c>
      <c r="AC70" s="40"/>
      <c r="AD70" s="45">
        <f>IF(AC70&gt;0,IF(AC70&gt;26,1,IF(AC70&gt;2,28-AC70,IF(AC70=2,27,30))),0)</f>
        <v>0</v>
      </c>
      <c r="AE70" s="112"/>
      <c r="AF70" s="45">
        <f t="shared" si="92"/>
        <v>0</v>
      </c>
      <c r="AG70" s="40"/>
      <c r="AH70" s="45">
        <f>IF(AG70&gt;0,IF(AG70&gt;26,1,IF(AG70&gt;2,28-AG70,IF(AG70=2,27,30))),0)</f>
        <v>0</v>
      </c>
      <c r="AI70" s="40"/>
      <c r="AJ70" s="45">
        <f t="shared" si="93"/>
        <v>0</v>
      </c>
      <c r="AK70" s="40"/>
      <c r="AL70" s="45">
        <f t="shared" si="94"/>
        <v>0</v>
      </c>
      <c r="AM70" s="40"/>
      <c r="AN70" s="45">
        <f t="shared" si="95"/>
        <v>0</v>
      </c>
      <c r="AO70" s="40"/>
      <c r="AP70" s="45">
        <f t="shared" si="96"/>
        <v>0</v>
      </c>
      <c r="AQ70" s="40"/>
      <c r="AR70" s="45">
        <f>IF(AQ70&gt;0,IF(AQ70&gt;26,1,IF(AQ70&gt;2,28-AQ70,IF(AQ70=2,27,30))),0)</f>
        <v>0</v>
      </c>
      <c r="AS70" s="40"/>
      <c r="AT70" s="45">
        <f t="shared" si="97"/>
        <v>0</v>
      </c>
      <c r="AU70" s="105"/>
      <c r="AV70" s="45">
        <f>IF(AU70&gt;0,IF(AU70&gt;26,1,IF(AU70&gt;2,28-AU70,IF(AU70=2,27,30))),0)</f>
        <v>0</v>
      </c>
      <c r="AW70" s="105"/>
      <c r="AX70" s="45">
        <f t="shared" si="98"/>
        <v>0</v>
      </c>
    </row>
    <row r="71" spans="1:50" s="101" customFormat="1" ht="67.5">
      <c r="A71" s="74" t="s">
        <v>127</v>
      </c>
      <c r="B71" s="80">
        <v>418</v>
      </c>
      <c r="C71" s="33" t="s">
        <v>128</v>
      </c>
      <c r="D71" s="92">
        <f t="shared" si="51"/>
        <v>29</v>
      </c>
      <c r="E71" s="93">
        <f t="shared" si="52"/>
        <v>2</v>
      </c>
      <c r="F71" s="81">
        <f t="shared" si="53"/>
        <v>64</v>
      </c>
      <c r="G71" s="82">
        <f t="shared" si="54"/>
        <v>2</v>
      </c>
      <c r="H71" s="76">
        <f>1+H70</f>
        <v>24</v>
      </c>
      <c r="I71" s="77">
        <f>I70+1</f>
        <v>40</v>
      </c>
      <c r="K71" s="40"/>
      <c r="L71" s="45">
        <f t="shared" si="84"/>
        <v>0</v>
      </c>
      <c r="M71" s="40"/>
      <c r="N71" s="45">
        <f t="shared" si="85"/>
        <v>0</v>
      </c>
      <c r="O71" s="40"/>
      <c r="P71" s="45">
        <f t="shared" si="86"/>
        <v>0</v>
      </c>
      <c r="Q71" s="40"/>
      <c r="R71" s="100">
        <f t="shared" si="87"/>
        <v>0</v>
      </c>
      <c r="S71" s="40"/>
      <c r="T71" s="45">
        <f t="shared" si="88"/>
        <v>0</v>
      </c>
      <c r="U71" s="40"/>
      <c r="V71" s="100">
        <f t="shared" si="89"/>
        <v>0</v>
      </c>
      <c r="W71" s="105"/>
      <c r="X71" s="100">
        <f t="shared" si="90"/>
        <v>0</v>
      </c>
      <c r="Y71" s="40"/>
      <c r="Z71" s="45">
        <f t="shared" si="91"/>
        <v>0</v>
      </c>
      <c r="AA71" s="39" t="s">
        <v>119</v>
      </c>
      <c r="AB71" s="35">
        <v>2</v>
      </c>
      <c r="AC71" s="40"/>
      <c r="AD71" s="45">
        <f>IF(AC71&gt;0,IF(AC71&gt;26,1,IF(AC71&gt;2,28-AC71,IF(AC71=2,27,30))),0)</f>
        <v>0</v>
      </c>
      <c r="AE71" s="112"/>
      <c r="AF71" s="45">
        <f t="shared" si="92"/>
        <v>0</v>
      </c>
      <c r="AG71" s="40"/>
      <c r="AH71" s="45">
        <f>IF(AG71&gt;0,IF(AG71&gt;26,1,IF(AG71&gt;2,28-AG71,IF(AG71=2,27,30))),0)</f>
        <v>0</v>
      </c>
      <c r="AI71" s="40"/>
      <c r="AJ71" s="45">
        <f t="shared" si="93"/>
        <v>0</v>
      </c>
      <c r="AK71" s="40"/>
      <c r="AL71" s="45">
        <f t="shared" si="94"/>
        <v>0</v>
      </c>
      <c r="AM71" s="40"/>
      <c r="AN71" s="45">
        <f t="shared" si="95"/>
        <v>0</v>
      </c>
      <c r="AO71" s="40"/>
      <c r="AP71" s="45">
        <f t="shared" si="96"/>
        <v>0</v>
      </c>
      <c r="AQ71" s="40"/>
      <c r="AR71" s="45">
        <f>IF(AQ71&gt;0,IF(AQ71&gt;26,1,IF(AQ71&gt;2,28-AQ71,IF(AQ71=2,27,30))),0)</f>
        <v>0</v>
      </c>
      <c r="AS71" s="40"/>
      <c r="AT71" s="45">
        <f t="shared" si="97"/>
        <v>0</v>
      </c>
      <c r="AU71" s="105"/>
      <c r="AV71" s="45">
        <f>IF(AU71&gt;0,IF(AU71&gt;26,1,IF(AU71&gt;2,28-AU71,IF(AU71=2,27,30))),0)</f>
        <v>0</v>
      </c>
      <c r="AW71" s="105"/>
      <c r="AX71" s="45">
        <f t="shared" si="98"/>
        <v>0</v>
      </c>
    </row>
    <row r="72" spans="1:50" s="101" customFormat="1" ht="57">
      <c r="A72" s="74" t="s">
        <v>131</v>
      </c>
      <c r="B72" s="80" t="s">
        <v>48</v>
      </c>
      <c r="C72" s="33" t="s">
        <v>132</v>
      </c>
      <c r="D72" s="92">
        <f t="shared" si="51"/>
        <v>31</v>
      </c>
      <c r="E72" s="93">
        <f t="shared" si="52"/>
        <v>1</v>
      </c>
      <c r="F72" s="81">
        <f t="shared" si="53"/>
        <v>66</v>
      </c>
      <c r="G72" s="82">
        <f t="shared" si="54"/>
        <v>1</v>
      </c>
      <c r="H72" s="76">
        <f>1+H71</f>
        <v>25</v>
      </c>
      <c r="I72" s="77">
        <f>I71+1</f>
        <v>41</v>
      </c>
      <c r="K72" s="40"/>
      <c r="L72" s="45">
        <f t="shared" si="84"/>
        <v>0</v>
      </c>
      <c r="M72" s="40"/>
      <c r="N72" s="45">
        <f t="shared" si="85"/>
        <v>0</v>
      </c>
      <c r="O72" s="40"/>
      <c r="P72" s="45">
        <f t="shared" si="86"/>
        <v>0</v>
      </c>
      <c r="Q72" s="40"/>
      <c r="R72" s="100">
        <f t="shared" si="87"/>
        <v>0</v>
      </c>
      <c r="S72" s="40"/>
      <c r="T72" s="45">
        <f t="shared" si="88"/>
        <v>0</v>
      </c>
      <c r="U72" s="40"/>
      <c r="V72" s="100">
        <f t="shared" si="89"/>
        <v>0</v>
      </c>
      <c r="W72" s="105"/>
      <c r="X72" s="100">
        <f t="shared" si="90"/>
        <v>0</v>
      </c>
      <c r="Y72" s="40"/>
      <c r="Z72" s="45">
        <f t="shared" si="91"/>
        <v>0</v>
      </c>
      <c r="AA72" s="39" t="s">
        <v>130</v>
      </c>
      <c r="AB72" s="35">
        <v>1</v>
      </c>
      <c r="AC72" s="40"/>
      <c r="AD72" s="45">
        <f>IF(AC72&gt;0,IF(AC72&gt;26,1,IF(AC72&gt;2,28-AC72,IF(AC72=2,27,30))),0)</f>
        <v>0</v>
      </c>
      <c r="AE72" s="112"/>
      <c r="AF72" s="45">
        <f t="shared" si="92"/>
        <v>0</v>
      </c>
      <c r="AG72" s="40"/>
      <c r="AH72" s="45">
        <f>IF(AG72&gt;0,IF(AG72&gt;26,1,IF(AG72&gt;2,28-AG72,IF(AG72=2,27,30))),0)</f>
        <v>0</v>
      </c>
      <c r="AI72" s="40"/>
      <c r="AJ72" s="45">
        <f t="shared" si="93"/>
        <v>0</v>
      </c>
      <c r="AK72" s="40"/>
      <c r="AL72" s="45">
        <f t="shared" si="94"/>
        <v>0</v>
      </c>
      <c r="AM72" s="40"/>
      <c r="AN72" s="45">
        <f t="shared" si="95"/>
        <v>0</v>
      </c>
      <c r="AO72" s="40"/>
      <c r="AP72" s="45">
        <f t="shared" si="96"/>
        <v>0</v>
      </c>
      <c r="AQ72" s="40"/>
      <c r="AR72" s="45">
        <f>IF(AQ72&gt;0,IF(AQ72&gt;26,1,IF(AQ72&gt;2,28-AQ72,IF(AQ72=2,27,30))),0)</f>
        <v>0</v>
      </c>
      <c r="AS72" s="40"/>
      <c r="AT72" s="45">
        <f t="shared" si="97"/>
        <v>0</v>
      </c>
      <c r="AU72" s="105"/>
      <c r="AV72" s="45">
        <f>IF(AU72&gt;0,IF(AU72&gt;26,1,IF(AU72&gt;2,28-AU72,IF(AU72=2,27,30))),0)</f>
        <v>0</v>
      </c>
      <c r="AW72" s="40"/>
      <c r="AX72" s="45">
        <f t="shared" si="98"/>
        <v>0</v>
      </c>
    </row>
    <row r="73" spans="1:50" s="101" customFormat="1" ht="57">
      <c r="A73" s="74" t="s">
        <v>144</v>
      </c>
      <c r="B73" s="80">
        <v>403</v>
      </c>
      <c r="C73" s="33" t="s">
        <v>145</v>
      </c>
      <c r="D73" s="92">
        <f t="shared" si="51"/>
        <v>31</v>
      </c>
      <c r="E73" s="93">
        <f t="shared" si="52"/>
        <v>1</v>
      </c>
      <c r="F73" s="81">
        <f t="shared" si="53"/>
        <v>66</v>
      </c>
      <c r="G73" s="82">
        <f t="shared" si="54"/>
        <v>1</v>
      </c>
      <c r="H73" s="76">
        <f>1+H65</f>
        <v>20</v>
      </c>
      <c r="I73" s="77">
        <f>I65+1</f>
        <v>36</v>
      </c>
      <c r="K73" s="40"/>
      <c r="L73" s="45">
        <f t="shared" si="84"/>
        <v>0</v>
      </c>
      <c r="M73" s="40"/>
      <c r="N73" s="45">
        <f t="shared" si="85"/>
        <v>0</v>
      </c>
      <c r="O73" s="40"/>
      <c r="P73" s="45">
        <f t="shared" si="86"/>
        <v>0</v>
      </c>
      <c r="Q73" s="40"/>
      <c r="R73" s="100">
        <f t="shared" si="87"/>
        <v>0</v>
      </c>
      <c r="S73" s="40"/>
      <c r="T73" s="100">
        <f t="shared" si="88"/>
        <v>0</v>
      </c>
      <c r="U73" s="40"/>
      <c r="V73" s="100">
        <f t="shared" si="89"/>
        <v>0</v>
      </c>
      <c r="W73" s="105"/>
      <c r="X73" s="100">
        <f t="shared" si="90"/>
        <v>0</v>
      </c>
      <c r="Y73" s="40"/>
      <c r="Z73" s="45">
        <f t="shared" si="91"/>
        <v>0</v>
      </c>
      <c r="AA73" s="40"/>
      <c r="AB73" s="45">
        <f>IF(AA73&gt;0,IF(AA73&gt;26,1,IF(AA73&gt;2,28-AA73,IF(AA73=2,27,30))),0)</f>
        <v>0</v>
      </c>
      <c r="AC73" s="34">
        <v>30</v>
      </c>
      <c r="AD73" s="35">
        <v>1</v>
      </c>
      <c r="AE73" s="105"/>
      <c r="AF73" s="45">
        <f t="shared" si="92"/>
        <v>0</v>
      </c>
      <c r="AG73" s="40"/>
      <c r="AH73" s="45">
        <f>IF(AG73&gt;0,IF(AG73&gt;26,1,IF(AG73&gt;2,28-AG73,IF(AG73=2,27,30))),0)</f>
        <v>0</v>
      </c>
      <c r="AI73" s="40"/>
      <c r="AJ73" s="45">
        <f t="shared" si="93"/>
        <v>0</v>
      </c>
      <c r="AK73" s="40"/>
      <c r="AL73" s="45">
        <f t="shared" si="94"/>
        <v>0</v>
      </c>
      <c r="AM73" s="40"/>
      <c r="AN73" s="45">
        <f t="shared" si="95"/>
        <v>0</v>
      </c>
      <c r="AO73" s="40"/>
      <c r="AP73" s="45">
        <f t="shared" si="96"/>
        <v>0</v>
      </c>
      <c r="AQ73" s="40"/>
      <c r="AR73" s="45">
        <f>IF(AQ73&gt;0,IF(AQ73&gt;26,1,IF(AQ73&gt;2,28-AQ73,IF(AQ73=2,27,30))),0)</f>
        <v>0</v>
      </c>
      <c r="AS73" s="40"/>
      <c r="AT73" s="45">
        <f t="shared" si="97"/>
        <v>0</v>
      </c>
      <c r="AU73" s="105"/>
      <c r="AV73" s="45">
        <f>IF(AU73&gt;0,IF(AU73&gt;26,1,IF(AU73&gt;2,28-AU73,IF(AU73=2,27,30))),0)</f>
        <v>0</v>
      </c>
      <c r="AW73" s="105"/>
      <c r="AX73" s="45">
        <f t="shared" si="98"/>
        <v>0</v>
      </c>
    </row>
    <row r="74" spans="1:50" s="21" customFormat="1">
      <c r="A74" s="52"/>
      <c r="B74" s="51"/>
      <c r="C74" s="96"/>
      <c r="D74" s="54"/>
      <c r="E74" s="53"/>
      <c r="F74" s="54"/>
      <c r="G74" s="54"/>
      <c r="H74" s="54"/>
      <c r="I74" s="54"/>
      <c r="R74" s="54"/>
      <c r="T74" s="54"/>
      <c r="X74" s="54"/>
      <c r="Y74" s="57"/>
      <c r="AC74" s="56"/>
      <c r="AJ74" s="55"/>
      <c r="AK74" s="51"/>
      <c r="AM74" s="57"/>
      <c r="AV74" s="55"/>
    </row>
    <row r="75" spans="1:50" s="21" customFormat="1">
      <c r="A75" s="52"/>
      <c r="B75" s="51"/>
      <c r="C75" s="96"/>
      <c r="D75" s="54"/>
      <c r="E75" s="53"/>
      <c r="F75" s="54"/>
      <c r="G75" s="54"/>
      <c r="H75" s="54"/>
      <c r="I75" s="54"/>
      <c r="R75" s="54"/>
      <c r="T75" s="54"/>
      <c r="X75" s="54"/>
      <c r="Y75" s="57"/>
      <c r="AC75" s="56"/>
      <c r="AJ75" s="55"/>
      <c r="AK75" s="51"/>
      <c r="AM75" s="57"/>
      <c r="AV75" s="55"/>
    </row>
    <row r="76" spans="1:50" s="21" customFormat="1">
      <c r="A76" s="52"/>
      <c r="B76" s="51"/>
      <c r="C76" s="96"/>
      <c r="D76" s="54"/>
      <c r="E76" s="53"/>
      <c r="F76" s="54"/>
      <c r="G76" s="54"/>
      <c r="H76" s="54"/>
      <c r="I76" s="54"/>
      <c r="R76" s="54"/>
      <c r="T76" s="54"/>
      <c r="X76" s="54"/>
      <c r="Y76" s="57"/>
      <c r="AC76" s="56"/>
      <c r="AJ76" s="55"/>
      <c r="AK76" s="51"/>
      <c r="AM76" s="57"/>
      <c r="AV76" s="55"/>
    </row>
    <row r="77" spans="1:50" s="21" customFormat="1">
      <c r="A77" s="52"/>
      <c r="B77" s="51"/>
      <c r="C77" s="96"/>
      <c r="D77" s="54"/>
      <c r="E77" s="53"/>
      <c r="F77" s="54"/>
      <c r="G77" s="54"/>
      <c r="H77" s="54"/>
      <c r="I77" s="54"/>
      <c r="R77" s="54"/>
      <c r="T77" s="54"/>
      <c r="X77" s="54"/>
      <c r="Y77" s="57"/>
      <c r="AC77" s="56"/>
      <c r="AJ77" s="55"/>
      <c r="AK77" s="51"/>
      <c r="AM77" s="57"/>
      <c r="AV77" s="55"/>
    </row>
    <row r="78" spans="1:50">
      <c r="U78" s="5"/>
      <c r="Y78" s="64"/>
      <c r="AC78" s="63"/>
      <c r="AK78" s="58"/>
      <c r="AM78" s="64"/>
      <c r="AU78" s="5"/>
    </row>
    <row r="79" spans="1:50">
      <c r="U79" s="5"/>
      <c r="Y79" s="64"/>
      <c r="AC79" s="63"/>
      <c r="AK79" s="58"/>
      <c r="AM79" s="64"/>
      <c r="AU79" s="5"/>
    </row>
    <row r="80" spans="1:50">
      <c r="U80" s="5"/>
      <c r="Y80" s="64"/>
      <c r="AC80" s="63"/>
      <c r="AK80" s="58"/>
      <c r="AM80" s="64"/>
      <c r="AU80" s="5"/>
    </row>
    <row r="81" spans="21:47">
      <c r="U81" s="5"/>
      <c r="Y81" s="64"/>
      <c r="AC81" s="63"/>
      <c r="AK81" s="58"/>
      <c r="AM81" s="64"/>
      <c r="AU81" s="5"/>
    </row>
    <row r="82" spans="21:47">
      <c r="Y82" s="64"/>
      <c r="AK82" s="64"/>
    </row>
    <row r="83" spans="21:47">
      <c r="Y83" s="64"/>
      <c r="AK83" s="64"/>
    </row>
    <row r="112" spans="9:9">
      <c r="I112" s="65"/>
    </row>
  </sheetData>
  <autoFilter ref="A3:AX73"/>
  <sortState ref="A54:AX73">
    <sortCondition descending="1" ref="E54:E73"/>
  </sortState>
  <mergeCells count="26">
    <mergeCell ref="AO2:AP2"/>
    <mergeCell ref="AW2:AX2"/>
    <mergeCell ref="Y2:Z2"/>
    <mergeCell ref="AQ2:AR2"/>
    <mergeCell ref="AU2:AV2"/>
    <mergeCell ref="AM2:AN2"/>
    <mergeCell ref="AS2:AT2"/>
    <mergeCell ref="AE2:AF2"/>
    <mergeCell ref="AG2:AH2"/>
    <mergeCell ref="AA2:AB2"/>
    <mergeCell ref="W2:X2"/>
    <mergeCell ref="AC2:AD2"/>
    <mergeCell ref="AI2:AJ2"/>
    <mergeCell ref="AK2:AL2"/>
    <mergeCell ref="H2:I2"/>
    <mergeCell ref="K2:L2"/>
    <mergeCell ref="M2:N2"/>
    <mergeCell ref="O2:P2"/>
    <mergeCell ref="Q2:R2"/>
    <mergeCell ref="U2:V2"/>
    <mergeCell ref="S2:T2"/>
    <mergeCell ref="A2:A3"/>
    <mergeCell ref="B2:B3"/>
    <mergeCell ref="C2:C3"/>
    <mergeCell ref="D2:E2"/>
    <mergeCell ref="F2:G2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40" fitToHeight="0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Спартакиада 2024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Горюнова Елена Александровна</dc:creator>
  <cp:lastModifiedBy>Пользователь</cp:lastModifiedBy>
  <dcterms:created xsi:type="dcterms:W3CDTF">2024-02-06T16:21:55Z</dcterms:created>
  <dcterms:modified xsi:type="dcterms:W3CDTF">2024-12-12T10:28:35Z</dcterms:modified>
</cp:coreProperties>
</file>