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70" yWindow="80" windowWidth="13340" windowHeight="4290"/>
  </bookViews>
  <sheets>
    <sheet name="Ком муж (2)" sheetId="2" r:id="rId1"/>
    <sheet name="Муж" sheetId="1" r:id="rId2"/>
  </sheets>
  <externalReferences>
    <externalReference r:id="rId3"/>
  </externalReferences>
  <definedNames>
    <definedName name="_xlnm.Print_Titles" localSheetId="1">Муж!$7:$7</definedName>
    <definedName name="ЦЭлС">Муж!$D$40</definedName>
  </definedNames>
  <calcPr calcId="124519"/>
</workbook>
</file>

<file path=xl/calcChain.xml><?xml version="1.0" encoding="utf-8"?>
<calcChain xmlns="http://schemas.openxmlformats.org/spreadsheetml/2006/main">
  <c r="D39" i="1"/>
  <c r="C1" i="2"/>
  <c r="C2"/>
  <c r="C3"/>
  <c r="C10"/>
  <c r="D10"/>
  <c r="E10"/>
  <c r="F10"/>
  <c r="G10"/>
  <c r="H10"/>
  <c r="C11"/>
  <c r="D11"/>
  <c r="E11"/>
  <c r="F11"/>
  <c r="G11"/>
  <c r="H11"/>
  <c r="C12"/>
  <c r="D12"/>
  <c r="E12"/>
  <c r="F12"/>
  <c r="G12"/>
  <c r="H12"/>
  <c r="C15"/>
  <c r="D15"/>
  <c r="E15"/>
  <c r="F15"/>
  <c r="G15"/>
  <c r="H15"/>
  <c r="C16"/>
  <c r="D16"/>
  <c r="E16"/>
  <c r="F16"/>
  <c r="G16"/>
  <c r="H16"/>
  <c r="C17"/>
  <c r="D17"/>
  <c r="E17"/>
  <c r="F17"/>
  <c r="G17"/>
  <c r="G18" s="1"/>
  <c r="H17"/>
  <c r="C20"/>
  <c r="D20"/>
  <c r="E20"/>
  <c r="F20"/>
  <c r="G20"/>
  <c r="H20"/>
  <c r="C21"/>
  <c r="D21"/>
  <c r="E21"/>
  <c r="F21"/>
  <c r="G21"/>
  <c r="H21"/>
  <c r="C22"/>
  <c r="D22"/>
  <c r="E22"/>
  <c r="F22"/>
  <c r="G22"/>
  <c r="H22"/>
  <c r="C25"/>
  <c r="D25"/>
  <c r="E25"/>
  <c r="F25"/>
  <c r="G25"/>
  <c r="H25"/>
  <c r="C26"/>
  <c r="D26"/>
  <c r="E26"/>
  <c r="F26"/>
  <c r="G26"/>
  <c r="H26"/>
  <c r="C27"/>
  <c r="D27"/>
  <c r="E27"/>
  <c r="F27"/>
  <c r="G27"/>
  <c r="H27"/>
  <c r="G28"/>
  <c r="H28"/>
  <c r="C30"/>
  <c r="D30"/>
  <c r="E30"/>
  <c r="F30"/>
  <c r="G30"/>
  <c r="H30"/>
  <c r="C31"/>
  <c r="D31"/>
  <c r="E31"/>
  <c r="F31"/>
  <c r="G31"/>
  <c r="H31"/>
  <c r="C32"/>
  <c r="D32"/>
  <c r="E32"/>
  <c r="F32"/>
  <c r="G32"/>
  <c r="H32"/>
  <c r="G33"/>
  <c r="C35"/>
  <c r="D35"/>
  <c r="E35"/>
  <c r="F35"/>
  <c r="G35"/>
  <c r="H35"/>
  <c r="C36"/>
  <c r="D36"/>
  <c r="E36"/>
  <c r="F36"/>
  <c r="G36"/>
  <c r="H36"/>
  <c r="C37"/>
  <c r="D37"/>
  <c r="E37"/>
  <c r="F37"/>
  <c r="G37"/>
  <c r="G38" s="1"/>
  <c r="H37"/>
  <c r="C40"/>
  <c r="D40"/>
  <c r="E40"/>
  <c r="F40"/>
  <c r="G40"/>
  <c r="H40"/>
  <c r="C41"/>
  <c r="D41"/>
  <c r="E41"/>
  <c r="F41"/>
  <c r="G41"/>
  <c r="H41"/>
  <c r="C42"/>
  <c r="D42"/>
  <c r="E42"/>
  <c r="F42"/>
  <c r="G42"/>
  <c r="H42"/>
  <c r="D45"/>
  <c r="E45"/>
  <c r="F45"/>
  <c r="G45"/>
  <c r="H45"/>
  <c r="D46"/>
  <c r="E46"/>
  <c r="F46"/>
  <c r="G46"/>
  <c r="H46"/>
  <c r="D47"/>
  <c r="E47"/>
  <c r="F47"/>
  <c r="G47"/>
  <c r="H47"/>
  <c r="G48"/>
  <c r="H48"/>
  <c r="D50"/>
  <c r="E50"/>
  <c r="F50"/>
  <c r="G50"/>
  <c r="H50"/>
  <c r="D51"/>
  <c r="E51"/>
  <c r="F51"/>
  <c r="G51"/>
  <c r="H51"/>
  <c r="D52"/>
  <c r="E52"/>
  <c r="F52"/>
  <c r="G52"/>
  <c r="H52"/>
  <c r="G53"/>
  <c r="C55"/>
  <c r="D55"/>
  <c r="E55"/>
  <c r="F55"/>
  <c r="G55"/>
  <c r="H55"/>
  <c r="C56"/>
  <c r="D56"/>
  <c r="E56"/>
  <c r="F56"/>
  <c r="G56"/>
  <c r="H56"/>
  <c r="C57"/>
  <c r="D57"/>
  <c r="E57"/>
  <c r="F57"/>
  <c r="G57"/>
  <c r="G58" s="1"/>
  <c r="H57"/>
  <c r="C60"/>
  <c r="D60"/>
  <c r="E60"/>
  <c r="F60"/>
  <c r="G60"/>
  <c r="H60"/>
  <c r="C61"/>
  <c r="D61"/>
  <c r="E61"/>
  <c r="F61"/>
  <c r="G61"/>
  <c r="H61"/>
  <c r="C62"/>
  <c r="D62"/>
  <c r="E62"/>
  <c r="F62"/>
  <c r="G62"/>
  <c r="H62"/>
  <c r="C65"/>
  <c r="D65"/>
  <c r="E65"/>
  <c r="F65"/>
  <c r="G65"/>
  <c r="H65"/>
  <c r="C66"/>
  <c r="D66"/>
  <c r="E66"/>
  <c r="F66"/>
  <c r="G66"/>
  <c r="H66"/>
  <c r="C67"/>
  <c r="D67"/>
  <c r="E67"/>
  <c r="F67"/>
  <c r="G67"/>
  <c r="H67"/>
  <c r="G68"/>
  <c r="H68"/>
  <c r="C70"/>
  <c r="D70"/>
  <c r="E70"/>
  <c r="F70"/>
  <c r="G70"/>
  <c r="H70"/>
  <c r="C71"/>
  <c r="D71"/>
  <c r="E71"/>
  <c r="F71"/>
  <c r="G71"/>
  <c r="H71"/>
  <c r="C72"/>
  <c r="D72"/>
  <c r="E72"/>
  <c r="F72"/>
  <c r="G72"/>
  <c r="H72"/>
  <c r="G73"/>
  <c r="C75"/>
  <c r="D75"/>
  <c r="E75"/>
  <c r="F75"/>
  <c r="G75"/>
  <c r="H75"/>
  <c r="C76"/>
  <c r="D76"/>
  <c r="E76"/>
  <c r="F76"/>
  <c r="G76"/>
  <c r="H76"/>
  <c r="C77"/>
  <c r="D77"/>
  <c r="E77"/>
  <c r="F77"/>
  <c r="G77"/>
  <c r="G78" s="1"/>
  <c r="H77"/>
  <c r="D80"/>
  <c r="E80"/>
  <c r="F80"/>
  <c r="G80"/>
  <c r="H80"/>
  <c r="C81"/>
  <c r="D81"/>
  <c r="E81"/>
  <c r="F81"/>
  <c r="G81"/>
  <c r="H81"/>
  <c r="D82"/>
  <c r="E82"/>
  <c r="F82"/>
  <c r="G82"/>
  <c r="H82"/>
  <c r="C95"/>
  <c r="D95"/>
  <c r="E95"/>
  <c r="F95"/>
  <c r="G95"/>
  <c r="H95"/>
  <c r="C96"/>
  <c r="D96"/>
  <c r="E96"/>
  <c r="F96"/>
  <c r="G96"/>
  <c r="H96"/>
  <c r="C97"/>
  <c r="D97"/>
  <c r="E97"/>
  <c r="F97"/>
  <c r="G97"/>
  <c r="G98" s="1"/>
  <c r="H97"/>
  <c r="C100"/>
  <c r="D100"/>
  <c r="E100"/>
  <c r="F100"/>
  <c r="G100"/>
  <c r="H100"/>
  <c r="C101"/>
  <c r="D101"/>
  <c r="E101"/>
  <c r="F101"/>
  <c r="G101"/>
  <c r="H101"/>
  <c r="C102"/>
  <c r="D102"/>
  <c r="E102"/>
  <c r="F102"/>
  <c r="G102"/>
  <c r="H102"/>
  <c r="C105"/>
  <c r="D105"/>
  <c r="E105"/>
  <c r="F105"/>
  <c r="G105"/>
  <c r="H105"/>
  <c r="C106"/>
  <c r="D106"/>
  <c r="E106"/>
  <c r="F106"/>
  <c r="G106"/>
  <c r="H106"/>
  <c r="C107"/>
  <c r="D107"/>
  <c r="E107"/>
  <c r="F107"/>
  <c r="G107"/>
  <c r="H107"/>
  <c r="G108"/>
  <c r="H108"/>
  <c r="C110"/>
  <c r="D110"/>
  <c r="E110"/>
  <c r="F110"/>
  <c r="G110"/>
  <c r="H110"/>
  <c r="C111"/>
  <c r="D111"/>
  <c r="E111"/>
  <c r="F111"/>
  <c r="G111"/>
  <c r="H111"/>
  <c r="C112"/>
  <c r="D112"/>
  <c r="E112"/>
  <c r="F112"/>
  <c r="G112"/>
  <c r="H112"/>
  <c r="G113"/>
  <c r="C115"/>
  <c r="D115"/>
  <c r="E115"/>
  <c r="F115"/>
  <c r="G115"/>
  <c r="H115"/>
  <c r="C116"/>
  <c r="D116"/>
  <c r="E116"/>
  <c r="F116"/>
  <c r="G116"/>
  <c r="H116"/>
  <c r="C117"/>
  <c r="D117"/>
  <c r="E117"/>
  <c r="F117"/>
  <c r="G117"/>
  <c r="G118" s="1"/>
  <c r="H117"/>
  <c r="C120"/>
  <c r="D120"/>
  <c r="E120"/>
  <c r="F120"/>
  <c r="G120"/>
  <c r="H120"/>
  <c r="C121"/>
  <c r="D121"/>
  <c r="E121"/>
  <c r="F121"/>
  <c r="G121"/>
  <c r="H121"/>
  <c r="C122"/>
  <c r="D122"/>
  <c r="E122"/>
  <c r="F122"/>
  <c r="G122"/>
  <c r="H122"/>
  <c r="A124"/>
  <c r="C125"/>
  <c r="D125"/>
  <c r="E125"/>
  <c r="F125"/>
  <c r="G125"/>
  <c r="H125"/>
  <c r="C126"/>
  <c r="D126"/>
  <c r="E126"/>
  <c r="F126"/>
  <c r="G126"/>
  <c r="H126"/>
  <c r="C127"/>
  <c r="D127"/>
  <c r="E127"/>
  <c r="F127"/>
  <c r="G127"/>
  <c r="H127"/>
  <c r="H128" s="1"/>
  <c r="G128"/>
  <c r="C130"/>
  <c r="D130"/>
  <c r="E130"/>
  <c r="F130"/>
  <c r="G130"/>
  <c r="H130"/>
  <c r="C131"/>
  <c r="D131"/>
  <c r="E131"/>
  <c r="F131"/>
  <c r="G131"/>
  <c r="H131"/>
  <c r="C132"/>
  <c r="D132"/>
  <c r="E132"/>
  <c r="F132"/>
  <c r="G132"/>
  <c r="H132"/>
  <c r="C135"/>
  <c r="D135"/>
  <c r="E135"/>
  <c r="F135"/>
  <c r="G135"/>
  <c r="H135"/>
  <c r="D136"/>
  <c r="E136"/>
  <c r="F136"/>
  <c r="G136"/>
  <c r="H136"/>
  <c r="C137"/>
  <c r="D137"/>
  <c r="E137"/>
  <c r="F137"/>
  <c r="G137"/>
  <c r="H137"/>
  <c r="C140"/>
  <c r="D140"/>
  <c r="E140"/>
  <c r="F140"/>
  <c r="G140"/>
  <c r="H140"/>
  <c r="C141"/>
  <c r="D141"/>
  <c r="E141"/>
  <c r="F141"/>
  <c r="G141"/>
  <c r="H141"/>
  <c r="C142"/>
  <c r="D142"/>
  <c r="E142"/>
  <c r="F142"/>
  <c r="G142"/>
  <c r="H142"/>
  <c r="G143"/>
  <c r="C145"/>
  <c r="D145"/>
  <c r="E145"/>
  <c r="F145"/>
  <c r="G145"/>
  <c r="H145"/>
  <c r="C146"/>
  <c r="D146"/>
  <c r="E146"/>
  <c r="F146"/>
  <c r="G146"/>
  <c r="H146"/>
  <c r="C147"/>
  <c r="D147"/>
  <c r="E147"/>
  <c r="F147"/>
  <c r="G147"/>
  <c r="H147"/>
  <c r="H148" s="1"/>
  <c r="G148"/>
  <c r="C150"/>
  <c r="D150"/>
  <c r="E150"/>
  <c r="F150"/>
  <c r="G150"/>
  <c r="H150"/>
  <c r="C151"/>
  <c r="D151"/>
  <c r="E151"/>
  <c r="F151"/>
  <c r="G151"/>
  <c r="H151"/>
  <c r="C152"/>
  <c r="D152"/>
  <c r="E152"/>
  <c r="F152"/>
  <c r="G152"/>
  <c r="H152"/>
  <c r="C155"/>
  <c r="D155"/>
  <c r="E155"/>
  <c r="F155"/>
  <c r="G155"/>
  <c r="H155"/>
  <c r="C156"/>
  <c r="D156"/>
  <c r="E156"/>
  <c r="F156"/>
  <c r="G156"/>
  <c r="H156"/>
  <c r="C157"/>
  <c r="D157"/>
  <c r="E157"/>
  <c r="F157"/>
  <c r="G157"/>
  <c r="H157"/>
  <c r="C160"/>
  <c r="D160"/>
  <c r="E160"/>
  <c r="F160"/>
  <c r="G160"/>
  <c r="H160"/>
  <c r="C161"/>
  <c r="D161"/>
  <c r="E161"/>
  <c r="F161"/>
  <c r="G161"/>
  <c r="H161"/>
  <c r="C162"/>
  <c r="D162"/>
  <c r="E162"/>
  <c r="F162"/>
  <c r="G162"/>
  <c r="H162"/>
  <c r="G163"/>
  <c r="C165"/>
  <c r="D165"/>
  <c r="E165"/>
  <c r="G165"/>
  <c r="H165"/>
  <c r="C166"/>
  <c r="D166"/>
  <c r="E166"/>
  <c r="G166"/>
  <c r="H166"/>
  <c r="C170"/>
  <c r="D170"/>
  <c r="E170"/>
  <c r="F170"/>
  <c r="G170"/>
  <c r="H170"/>
  <c r="C171"/>
  <c r="D171"/>
  <c r="E171"/>
  <c r="F171"/>
  <c r="G171"/>
  <c r="H171"/>
  <c r="C172"/>
  <c r="D172"/>
  <c r="E172"/>
  <c r="F172"/>
  <c r="G172"/>
  <c r="H172"/>
  <c r="H173"/>
  <c r="C175"/>
  <c r="D175"/>
  <c r="E175"/>
  <c r="F175"/>
  <c r="G175"/>
  <c r="H175"/>
  <c r="C176"/>
  <c r="D176"/>
  <c r="E176"/>
  <c r="F176"/>
  <c r="G176"/>
  <c r="H176"/>
  <c r="C177"/>
  <c r="D177"/>
  <c r="E177"/>
  <c r="F177"/>
  <c r="G177"/>
  <c r="H177"/>
  <c r="C180"/>
  <c r="D180"/>
  <c r="E180"/>
  <c r="F180"/>
  <c r="G180"/>
  <c r="H180"/>
  <c r="C181"/>
  <c r="D181"/>
  <c r="E181"/>
  <c r="F181"/>
  <c r="G181"/>
  <c r="H181"/>
  <c r="C182"/>
  <c r="D182"/>
  <c r="E182"/>
  <c r="F182"/>
  <c r="G182"/>
  <c r="G183" s="1"/>
  <c r="H182"/>
  <c r="C185"/>
  <c r="D185"/>
  <c r="E185"/>
  <c r="F185"/>
  <c r="G185"/>
  <c r="H185"/>
  <c r="C186"/>
  <c r="D186"/>
  <c r="E186"/>
  <c r="F186"/>
  <c r="G186"/>
  <c r="H186"/>
  <c r="C187"/>
  <c r="D187"/>
  <c r="E187"/>
  <c r="F187"/>
  <c r="G187"/>
  <c r="H187"/>
  <c r="H188"/>
  <c r="C190"/>
  <c r="D190"/>
  <c r="E190"/>
  <c r="F190"/>
  <c r="G190"/>
  <c r="H190"/>
  <c r="C191"/>
  <c r="D191"/>
  <c r="E191"/>
  <c r="F191"/>
  <c r="G191"/>
  <c r="H191"/>
  <c r="C192"/>
  <c r="D192"/>
  <c r="E192"/>
  <c r="F192"/>
  <c r="G192"/>
  <c r="H192"/>
  <c r="H193"/>
  <c r="C195"/>
  <c r="D195"/>
  <c r="E195"/>
  <c r="F195"/>
  <c r="G195"/>
  <c r="H195"/>
  <c r="C196"/>
  <c r="D196"/>
  <c r="E196"/>
  <c r="F196"/>
  <c r="G196"/>
  <c r="H196"/>
  <c r="C197"/>
  <c r="D197"/>
  <c r="E197"/>
  <c r="F197"/>
  <c r="G197"/>
  <c r="H197"/>
  <c r="C200"/>
  <c r="D200"/>
  <c r="E200"/>
  <c r="F200"/>
  <c r="G200"/>
  <c r="H200"/>
  <c r="C201"/>
  <c r="D201"/>
  <c r="E201"/>
  <c r="F201"/>
  <c r="G201"/>
  <c r="H201"/>
  <c r="C202"/>
  <c r="D202"/>
  <c r="E202"/>
  <c r="F202"/>
  <c r="G202"/>
  <c r="G203" s="1"/>
  <c r="H202"/>
  <c r="C205"/>
  <c r="D205"/>
  <c r="E205"/>
  <c r="F205"/>
  <c r="G205"/>
  <c r="H205"/>
  <c r="C206"/>
  <c r="D206"/>
  <c r="E206"/>
  <c r="F206"/>
  <c r="G206"/>
  <c r="H206"/>
  <c r="C207"/>
  <c r="D207"/>
  <c r="E207"/>
  <c r="F207"/>
  <c r="G207"/>
  <c r="H207"/>
  <c r="H208"/>
  <c r="C210"/>
  <c r="D210"/>
  <c r="E210"/>
  <c r="F210"/>
  <c r="G210"/>
  <c r="H210"/>
  <c r="C211"/>
  <c r="D211"/>
  <c r="E211"/>
  <c r="F211"/>
  <c r="G211"/>
  <c r="H211"/>
  <c r="C212"/>
  <c r="D212"/>
  <c r="E212"/>
  <c r="F212"/>
  <c r="G212"/>
  <c r="H212"/>
  <c r="H213" s="1"/>
  <c r="F132" i="1"/>
  <c r="E132"/>
  <c r="G132" s="1"/>
  <c r="D132"/>
  <c r="C132"/>
  <c r="F131"/>
  <c r="E131"/>
  <c r="G131" s="1"/>
  <c r="D131"/>
  <c r="C131"/>
  <c r="F130"/>
  <c r="E130"/>
  <c r="D130"/>
  <c r="C130"/>
  <c r="F129"/>
  <c r="E129"/>
  <c r="D129"/>
  <c r="C129"/>
  <c r="F128"/>
  <c r="E128"/>
  <c r="C128"/>
  <c r="F127"/>
  <c r="E127"/>
  <c r="D127"/>
  <c r="C127"/>
  <c r="F126"/>
  <c r="E126"/>
  <c r="G126" s="1"/>
  <c r="D126"/>
  <c r="C126"/>
  <c r="F125"/>
  <c r="E125"/>
  <c r="D125"/>
  <c r="C125"/>
  <c r="F124"/>
  <c r="E124"/>
  <c r="D124"/>
  <c r="C124"/>
  <c r="F123"/>
  <c r="E123"/>
  <c r="G123" s="1"/>
  <c r="D123"/>
  <c r="C123"/>
  <c r="F122"/>
  <c r="E122"/>
  <c r="D122"/>
  <c r="C122"/>
  <c r="F121"/>
  <c r="E121"/>
  <c r="D121"/>
  <c r="C121"/>
  <c r="F120"/>
  <c r="E120"/>
  <c r="D120"/>
  <c r="F119"/>
  <c r="E119"/>
  <c r="D119"/>
  <c r="C119"/>
  <c r="F118"/>
  <c r="E118"/>
  <c r="G118" s="1"/>
  <c r="D118"/>
  <c r="C118"/>
  <c r="F117"/>
  <c r="E117"/>
  <c r="D117"/>
  <c r="C117"/>
  <c r="F116"/>
  <c r="E116"/>
  <c r="D116"/>
  <c r="C116"/>
  <c r="F115"/>
  <c r="E115"/>
  <c r="G115" s="1"/>
  <c r="D115"/>
  <c r="C115"/>
  <c r="F114"/>
  <c r="E114"/>
  <c r="D114"/>
  <c r="C114"/>
  <c r="F113"/>
  <c r="E113"/>
  <c r="D113"/>
  <c r="C113"/>
  <c r="F112"/>
  <c r="E112"/>
  <c r="D112"/>
  <c r="C112"/>
  <c r="F111"/>
  <c r="E111"/>
  <c r="D111"/>
  <c r="C111"/>
  <c r="F110"/>
  <c r="E110"/>
  <c r="G110" s="1"/>
  <c r="D110"/>
  <c r="C110"/>
  <c r="F109"/>
  <c r="E109"/>
  <c r="D109"/>
  <c r="C109"/>
  <c r="F108"/>
  <c r="E108"/>
  <c r="D108"/>
  <c r="C108"/>
  <c r="F107"/>
  <c r="E107"/>
  <c r="G107" s="1"/>
  <c r="D107"/>
  <c r="C107"/>
  <c r="F106"/>
  <c r="E106"/>
  <c r="G106" s="1"/>
  <c r="D106"/>
  <c r="C106"/>
  <c r="F105"/>
  <c r="E105"/>
  <c r="G105" s="1"/>
  <c r="D105"/>
  <c r="C105"/>
  <c r="F104"/>
  <c r="E104"/>
  <c r="G104" s="1"/>
  <c r="D104"/>
  <c r="C104"/>
  <c r="F103"/>
  <c r="E103"/>
  <c r="G103" s="1"/>
  <c r="D103"/>
  <c r="C103"/>
  <c r="F102"/>
  <c r="E102"/>
  <c r="G102" s="1"/>
  <c r="D102"/>
  <c r="C102"/>
  <c r="F101"/>
  <c r="E101"/>
  <c r="C101"/>
  <c r="F100"/>
  <c r="E100"/>
  <c r="C100"/>
  <c r="F99"/>
  <c r="E99"/>
  <c r="G99" s="1"/>
  <c r="D99"/>
  <c r="C99"/>
  <c r="F98"/>
  <c r="E98"/>
  <c r="G98" s="1"/>
  <c r="D98"/>
  <c r="C98"/>
  <c r="F97"/>
  <c r="E97"/>
  <c r="G97" s="1"/>
  <c r="D97"/>
  <c r="C97"/>
  <c r="F96"/>
  <c r="E96"/>
  <c r="G96" s="1"/>
  <c r="D96"/>
  <c r="C96"/>
  <c r="F95"/>
  <c r="E95"/>
  <c r="G95" s="1"/>
  <c r="D95"/>
  <c r="C95"/>
  <c r="F94"/>
  <c r="E94"/>
  <c r="G94" s="1"/>
  <c r="D94"/>
  <c r="F93"/>
  <c r="E93"/>
  <c r="C93"/>
  <c r="F92"/>
  <c r="E92"/>
  <c r="D92"/>
  <c r="C92"/>
  <c r="F91"/>
  <c r="E91"/>
  <c r="G91" s="1"/>
  <c r="D91"/>
  <c r="C91"/>
  <c r="F90"/>
  <c r="E90"/>
  <c r="G90" s="1"/>
  <c r="D90"/>
  <c r="C90"/>
  <c r="F89"/>
  <c r="E89"/>
  <c r="G89" s="1"/>
  <c r="D89"/>
  <c r="F88"/>
  <c r="E88"/>
  <c r="G88" s="1"/>
  <c r="D88"/>
  <c r="C88"/>
  <c r="F87"/>
  <c r="E87"/>
  <c r="G87" s="1"/>
  <c r="D87"/>
  <c r="C87"/>
  <c r="F86"/>
  <c r="E86"/>
  <c r="G86" s="1"/>
  <c r="D86"/>
  <c r="C86"/>
  <c r="F85"/>
  <c r="E85"/>
  <c r="D85"/>
  <c r="C85"/>
  <c r="F84"/>
  <c r="E84"/>
  <c r="D84"/>
  <c r="C84"/>
  <c r="F83"/>
  <c r="E83"/>
  <c r="G83" s="1"/>
  <c r="D83"/>
  <c r="C83"/>
  <c r="F82"/>
  <c r="E82"/>
  <c r="G82" s="1"/>
  <c r="D82"/>
  <c r="C82"/>
  <c r="F81"/>
  <c r="E81"/>
  <c r="G81" s="1"/>
  <c r="D81"/>
  <c r="C81"/>
  <c r="F80"/>
  <c r="E80"/>
  <c r="G80" s="1"/>
  <c r="D80"/>
  <c r="C80"/>
  <c r="F79"/>
  <c r="E79"/>
  <c r="G79" s="1"/>
  <c r="D79"/>
  <c r="C79"/>
  <c r="F78"/>
  <c r="E78"/>
  <c r="G78" s="1"/>
  <c r="D78"/>
  <c r="C78"/>
  <c r="F77"/>
  <c r="E77"/>
  <c r="D77"/>
  <c r="C77"/>
  <c r="F76"/>
  <c r="E76"/>
  <c r="D76"/>
  <c r="C76"/>
  <c r="F75"/>
  <c r="E75"/>
  <c r="G75" s="1"/>
  <c r="C75"/>
  <c r="F74"/>
  <c r="E74"/>
  <c r="G74" s="1"/>
  <c r="C74"/>
  <c r="F73"/>
  <c r="E73"/>
  <c r="G73" s="1"/>
  <c r="D73"/>
  <c r="C73"/>
  <c r="F72"/>
  <c r="E72"/>
  <c r="G72" s="1"/>
  <c r="D72"/>
  <c r="C72"/>
  <c r="F71"/>
  <c r="E71"/>
  <c r="G71" s="1"/>
  <c r="D71"/>
  <c r="C71"/>
  <c r="F70"/>
  <c r="E70"/>
  <c r="G70" s="1"/>
  <c r="D70"/>
  <c r="C70"/>
  <c r="F69"/>
  <c r="E69"/>
  <c r="D69"/>
  <c r="C69"/>
  <c r="F68"/>
  <c r="E68"/>
  <c r="D68"/>
  <c r="C68"/>
  <c r="F67"/>
  <c r="E67"/>
  <c r="G67" s="1"/>
  <c r="D67"/>
  <c r="C67"/>
  <c r="F66"/>
  <c r="E66"/>
  <c r="G66" s="1"/>
  <c r="D66"/>
  <c r="C66"/>
  <c r="F65"/>
  <c r="E65"/>
  <c r="G65" s="1"/>
  <c r="D65"/>
  <c r="C65"/>
  <c r="F64"/>
  <c r="E64"/>
  <c r="G64" s="1"/>
  <c r="D64"/>
  <c r="C64"/>
  <c r="F63"/>
  <c r="E63"/>
  <c r="G63" s="1"/>
  <c r="D63"/>
  <c r="C63"/>
  <c r="F62"/>
  <c r="E62"/>
  <c r="G62" s="1"/>
  <c r="D62"/>
  <c r="C62"/>
  <c r="F61"/>
  <c r="E61"/>
  <c r="D61"/>
  <c r="C61"/>
  <c r="F60"/>
  <c r="E60"/>
  <c r="C60"/>
  <c r="F59"/>
  <c r="E59"/>
  <c r="G59" s="1"/>
  <c r="D59"/>
  <c r="C59"/>
  <c r="F58"/>
  <c r="E58"/>
  <c r="G58" s="1"/>
  <c r="D58"/>
  <c r="C58"/>
  <c r="F57"/>
  <c r="E57"/>
  <c r="G57" s="1"/>
  <c r="D57"/>
  <c r="C57"/>
  <c r="F56"/>
  <c r="E56"/>
  <c r="G56" s="1"/>
  <c r="D56"/>
  <c r="C56"/>
  <c r="F55"/>
  <c r="E55"/>
  <c r="G55" s="1"/>
  <c r="D55"/>
  <c r="C55"/>
  <c r="F54"/>
  <c r="E54"/>
  <c r="G54" s="1"/>
  <c r="D54"/>
  <c r="C54"/>
  <c r="F53"/>
  <c r="E53"/>
  <c r="D53"/>
  <c r="C53"/>
  <c r="F52"/>
  <c r="E52"/>
  <c r="D52"/>
  <c r="C52"/>
  <c r="F51"/>
  <c r="E51"/>
  <c r="G51" s="1"/>
  <c r="D51"/>
  <c r="C51"/>
  <c r="F50"/>
  <c r="E50"/>
  <c r="G50" s="1"/>
  <c r="D50"/>
  <c r="C50"/>
  <c r="F49"/>
  <c r="E49"/>
  <c r="G49" s="1"/>
  <c r="D49"/>
  <c r="C49"/>
  <c r="F48"/>
  <c r="E48"/>
  <c r="G48" s="1"/>
  <c r="D48"/>
  <c r="C48"/>
  <c r="F47"/>
  <c r="E47"/>
  <c r="G47" s="1"/>
  <c r="D47"/>
  <c r="C47"/>
  <c r="F46"/>
  <c r="E46"/>
  <c r="G46" s="1"/>
  <c r="D46"/>
  <c r="C46"/>
  <c r="F45"/>
  <c r="E45"/>
  <c r="D45"/>
  <c r="C45"/>
  <c r="F44"/>
  <c r="E44"/>
  <c r="D44"/>
  <c r="C44"/>
  <c r="F43"/>
  <c r="E43"/>
  <c r="G43" s="1"/>
  <c r="D43"/>
  <c r="F42"/>
  <c r="E42"/>
  <c r="G42" s="1"/>
  <c r="D42"/>
  <c r="F41"/>
  <c r="E41"/>
  <c r="G41" s="1"/>
  <c r="D41"/>
  <c r="C41"/>
  <c r="F40"/>
  <c r="E40"/>
  <c r="G40" s="1"/>
  <c r="C40"/>
  <c r="F39"/>
  <c r="E39"/>
  <c r="G39" s="1"/>
  <c r="C39"/>
  <c r="F38"/>
  <c r="E38"/>
  <c r="G38" s="1"/>
  <c r="D38"/>
  <c r="C38"/>
  <c r="F37"/>
  <c r="E37"/>
  <c r="D37"/>
  <c r="C37"/>
  <c r="F36"/>
  <c r="E36"/>
  <c r="D36"/>
  <c r="F35"/>
  <c r="E35"/>
  <c r="G35" s="1"/>
  <c r="D35"/>
  <c r="F34"/>
  <c r="E34"/>
  <c r="G34" s="1"/>
  <c r="D34"/>
  <c r="C34"/>
  <c r="F33"/>
  <c r="E33"/>
  <c r="G33" s="1"/>
  <c r="D33"/>
  <c r="C33"/>
  <c r="F32"/>
  <c r="E32"/>
  <c r="G32" s="1"/>
  <c r="D32"/>
  <c r="C32"/>
  <c r="F31"/>
  <c r="E31"/>
  <c r="G31" s="1"/>
  <c r="D31"/>
  <c r="C31"/>
  <c r="F30"/>
  <c r="E30"/>
  <c r="G30" s="1"/>
  <c r="D30"/>
  <c r="C30"/>
  <c r="F29"/>
  <c r="E29"/>
  <c r="D29"/>
  <c r="F28"/>
  <c r="E28"/>
  <c r="D28"/>
  <c r="C28"/>
  <c r="F27"/>
  <c r="E27"/>
  <c r="G27" s="1"/>
  <c r="D27"/>
  <c r="C27"/>
  <c r="F26"/>
  <c r="E26"/>
  <c r="G26" s="1"/>
  <c r="D26"/>
  <c r="C26"/>
  <c r="F25"/>
  <c r="E25"/>
  <c r="G25" s="1"/>
  <c r="D25"/>
  <c r="C25"/>
  <c r="F24"/>
  <c r="E24"/>
  <c r="G24" s="1"/>
  <c r="D24"/>
  <c r="F23"/>
  <c r="E23"/>
  <c r="G23" s="1"/>
  <c r="C23"/>
  <c r="F22"/>
  <c r="E22"/>
  <c r="G22" s="1"/>
  <c r="D22"/>
  <c r="C22"/>
  <c r="F21"/>
  <c r="E21"/>
  <c r="D21"/>
  <c r="C21"/>
  <c r="F20"/>
  <c r="E20"/>
  <c r="D20"/>
  <c r="C20"/>
  <c r="F19"/>
  <c r="E19"/>
  <c r="G19" s="1"/>
  <c r="D19"/>
  <c r="C19"/>
  <c r="F18"/>
  <c r="E18"/>
  <c r="G18" s="1"/>
  <c r="D18"/>
  <c r="C18"/>
  <c r="F17"/>
  <c r="E17"/>
  <c r="G17" s="1"/>
  <c r="D17"/>
  <c r="C17"/>
  <c r="F16"/>
  <c r="E16"/>
  <c r="G16" s="1"/>
  <c r="C16"/>
  <c r="F15"/>
  <c r="E15"/>
  <c r="G15" s="1"/>
  <c r="D15"/>
  <c r="C15"/>
  <c r="F14"/>
  <c r="E14"/>
  <c r="G14" s="1"/>
  <c r="D14"/>
  <c r="C14"/>
  <c r="F13"/>
  <c r="E13"/>
  <c r="D13"/>
  <c r="C13"/>
  <c r="F12"/>
  <c r="E12"/>
  <c r="D12"/>
  <c r="C12"/>
  <c r="F11"/>
  <c r="E11"/>
  <c r="G11" s="1"/>
  <c r="D11"/>
  <c r="C11"/>
  <c r="F10"/>
  <c r="E10"/>
  <c r="G10" s="1"/>
  <c r="D10"/>
  <c r="C10"/>
  <c r="F9"/>
  <c r="E9"/>
  <c r="G9" s="1"/>
  <c r="D9"/>
  <c r="C9"/>
  <c r="F8"/>
  <c r="E8"/>
  <c r="G8" s="1"/>
  <c r="D8"/>
  <c r="C8"/>
  <c r="Q4"/>
  <c r="B3"/>
  <c r="B2"/>
  <c r="B1"/>
  <c r="G193" i="2" l="1"/>
  <c r="G173"/>
  <c r="H163"/>
  <c r="H158"/>
  <c r="H143"/>
  <c r="H138"/>
  <c r="H123"/>
  <c r="H63"/>
  <c r="H23"/>
  <c r="G111" i="1"/>
  <c r="G112"/>
  <c r="G113"/>
  <c r="G114"/>
  <c r="G119"/>
  <c r="G120"/>
  <c r="G121"/>
  <c r="G122"/>
  <c r="G127"/>
  <c r="G128"/>
  <c r="G129"/>
  <c r="G130"/>
  <c r="G198" i="2"/>
  <c r="G178"/>
  <c r="H103"/>
  <c r="H83"/>
  <c r="H43"/>
  <c r="G13"/>
  <c r="I155"/>
  <c r="I210"/>
  <c r="I180"/>
  <c r="G213"/>
  <c r="I160"/>
  <c r="I150"/>
  <c r="I140"/>
  <c r="H133"/>
  <c r="I120"/>
  <c r="H113"/>
  <c r="I100"/>
  <c r="I80"/>
  <c r="H73"/>
  <c r="I60"/>
  <c r="H53"/>
  <c r="I40"/>
  <c r="H33"/>
  <c r="I20"/>
  <c r="H13"/>
  <c r="I135"/>
  <c r="I200"/>
  <c r="I190"/>
  <c r="I170"/>
  <c r="G12" i="1"/>
  <c r="G13"/>
  <c r="G20"/>
  <c r="G21"/>
  <c r="G28"/>
  <c r="G29"/>
  <c r="G36"/>
  <c r="G37"/>
  <c r="G44"/>
  <c r="G45"/>
  <c r="G52"/>
  <c r="G53"/>
  <c r="G60"/>
  <c r="G61"/>
  <c r="G68"/>
  <c r="G69"/>
  <c r="G76"/>
  <c r="G77"/>
  <c r="G84"/>
  <c r="G85"/>
  <c r="G92"/>
  <c r="G93"/>
  <c r="G100"/>
  <c r="G101"/>
  <c r="G108"/>
  <c r="G109"/>
  <c r="G116"/>
  <c r="G117"/>
  <c r="G124"/>
  <c r="G125"/>
  <c r="I205" i="2"/>
  <c r="H198"/>
  <c r="I185"/>
  <c r="H178"/>
  <c r="I165"/>
  <c r="G153"/>
  <c r="G133"/>
  <c r="H118"/>
  <c r="I105"/>
  <c r="H98"/>
  <c r="H78"/>
  <c r="I65"/>
  <c r="H58"/>
  <c r="I45"/>
  <c r="I35"/>
  <c r="I25"/>
  <c r="I15"/>
  <c r="I175"/>
  <c r="I145"/>
  <c r="I70"/>
  <c r="I30"/>
  <c r="I10"/>
  <c r="I130"/>
  <c r="I115"/>
  <c r="I95"/>
  <c r="I75"/>
  <c r="I55"/>
  <c r="G208"/>
  <c r="H203"/>
  <c r="G188"/>
  <c r="H183"/>
  <c r="G158"/>
  <c r="H153"/>
  <c r="G138"/>
  <c r="G123"/>
  <c r="G103"/>
  <c r="G83"/>
  <c r="G63"/>
  <c r="G43"/>
  <c r="H38"/>
  <c r="G23"/>
  <c r="H18"/>
  <c r="I195"/>
  <c r="I125"/>
  <c r="I110"/>
  <c r="I50"/>
</calcChain>
</file>

<file path=xl/sharedStrings.xml><?xml version="1.0" encoding="utf-8"?>
<sst xmlns="http://schemas.openxmlformats.org/spreadsheetml/2006/main" count="101" uniqueCount="78">
  <si>
    <t>упражнение спортинг - компакт</t>
  </si>
  <si>
    <t>Место</t>
  </si>
  <si>
    <t>Наспинный номер</t>
  </si>
  <si>
    <t>Фамилия, Имя</t>
  </si>
  <si>
    <t>ДСО, Ведомства, спортклуб, спортшкола</t>
  </si>
  <si>
    <t>серия 1</t>
  </si>
  <si>
    <t>серия 2</t>
  </si>
  <si>
    <t>Итог</t>
  </si>
  <si>
    <t>Пере-стрелка</t>
  </si>
  <si>
    <t>АГЦ - 2 (в\з)</t>
  </si>
  <si>
    <t>Упр.технического заказчика - 1 (в\з)</t>
  </si>
  <si>
    <t>Упр.железнод.транспорта -2 (в.з)</t>
  </si>
  <si>
    <t>Кислородный цех-1 (в.з.)</t>
  </si>
  <si>
    <t>ДЭЭ - 2 (в\з)</t>
  </si>
  <si>
    <t>СМТ - 2 (в\з)</t>
  </si>
  <si>
    <t>Ремонтное управление -2 (в.з)</t>
  </si>
  <si>
    <t>Доменный цех № 2 (в.з)</t>
  </si>
  <si>
    <t>Липецк</t>
  </si>
  <si>
    <t>Шабуров Олег</t>
  </si>
  <si>
    <t>Дир.по энерг.пр-ву</t>
  </si>
  <si>
    <t>ЦРПО (214)</t>
  </si>
  <si>
    <t>ЦДС</t>
  </si>
  <si>
    <t>Газовый цех</t>
  </si>
  <si>
    <t>УИПП</t>
  </si>
  <si>
    <t>Ферросплавный цех</t>
  </si>
  <si>
    <t>Упр.технического заказчика - 1</t>
  </si>
  <si>
    <t>УПЭ</t>
  </si>
  <si>
    <t>Техническая дирекция</t>
  </si>
  <si>
    <t>Копровый цех</t>
  </si>
  <si>
    <t>ФЛЦ</t>
  </si>
  <si>
    <t>АГЦ - 1</t>
  </si>
  <si>
    <t>ТЭЦ</t>
  </si>
  <si>
    <t>Теплосиловой цех</t>
  </si>
  <si>
    <t>Дирекция по персоналу</t>
  </si>
  <si>
    <t>Доменный цех №1</t>
  </si>
  <si>
    <t>СМТ - 1</t>
  </si>
  <si>
    <t>УТЭЦ</t>
  </si>
  <si>
    <t>ЦВС</t>
  </si>
  <si>
    <t>Стагдок</t>
  </si>
  <si>
    <t>ЦГП</t>
  </si>
  <si>
    <t>Дирекция по развитию систем ремонтов</t>
  </si>
  <si>
    <t>ЦХПП</t>
  </si>
  <si>
    <t>Цех по ремонту металлургического оборудования</t>
  </si>
  <si>
    <t>ДЭЭ - 1</t>
  </si>
  <si>
    <t>14,5+7,5</t>
  </si>
  <si>
    <t>Упр.железнод.транспорта -1</t>
  </si>
  <si>
    <t>Кислородный цех-2</t>
  </si>
  <si>
    <t>Доменный цех № 2 -1</t>
  </si>
  <si>
    <t>Ремонтное управление -1</t>
  </si>
  <si>
    <t>Баллы</t>
  </si>
  <si>
    <t>Город</t>
  </si>
  <si>
    <t>Спорт звание</t>
  </si>
  <si>
    <t>Год рожд.</t>
  </si>
  <si>
    <t>Команда</t>
  </si>
  <si>
    <t>г.Липецк, ССК "Липецкий металлург"</t>
  </si>
  <si>
    <t>Максимов Андрей</t>
  </si>
  <si>
    <t>Асеев Станислав</t>
  </si>
  <si>
    <t>Плотников Юрий</t>
  </si>
  <si>
    <t>Скопинцев Иван</t>
  </si>
  <si>
    <t>Евсеев Андрей</t>
  </si>
  <si>
    <t>Никонов Денис</t>
  </si>
  <si>
    <t>УОТиПБ</t>
  </si>
  <si>
    <t>ЦЭлС</t>
  </si>
  <si>
    <t>Посаднев Александр</t>
  </si>
  <si>
    <t>Копысов Александр</t>
  </si>
  <si>
    <t>Черкашин Андрей</t>
  </si>
  <si>
    <t>Рыбаков Михаил</t>
  </si>
  <si>
    <t>Лаврентьев Сергей</t>
  </si>
  <si>
    <t>Каменьков Александр</t>
  </si>
  <si>
    <t>Черных Александр</t>
  </si>
  <si>
    <t>Яричин Валерий</t>
  </si>
  <si>
    <t>Седых Игорь</t>
  </si>
  <si>
    <t>НЛМК-Инжиниринг</t>
  </si>
  <si>
    <t>Главный судья соревнований</t>
  </si>
  <si>
    <t>Киселев С.М.</t>
  </si>
  <si>
    <t>НЛМК-Инжиниринг 2 (в.з.)</t>
  </si>
  <si>
    <t>Рыбаков Максим</t>
  </si>
  <si>
    <t>НЛМК-Инжиниринг-1</t>
  </si>
</sst>
</file>

<file path=xl/styles.xml><?xml version="1.0" encoding="utf-8"?>
<styleSheet xmlns="http://schemas.openxmlformats.org/spreadsheetml/2006/main">
  <numFmts count="1">
    <numFmt numFmtId="164" formatCode="_-* #,##0.00&quot;р.&quot;_-;\-* #,##0.00&quot;р.&quot;_-;_-* &quot;-&quot;??&quot;р.&quot;_-;_-@_-"/>
  </numFmts>
  <fonts count="34">
    <font>
      <sz val="10"/>
      <name val="Arial Cyr"/>
      <charset val="204"/>
    </font>
    <font>
      <sz val="10"/>
      <name val="Arial Cyr"/>
      <charset val="204"/>
    </font>
    <font>
      <sz val="12"/>
      <name val="Times New Roman Cyr"/>
      <family val="1"/>
      <charset val="204"/>
    </font>
    <font>
      <b/>
      <sz val="18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i/>
      <sz val="14"/>
      <name val="Times New Roman Cyr"/>
      <family val="1"/>
      <charset val="204"/>
    </font>
    <font>
      <sz val="10"/>
      <name val="Times New Roman Cyr"/>
      <family val="1"/>
      <charset val="204"/>
    </font>
    <font>
      <b/>
      <sz val="9"/>
      <name val="Times New Roman Cyr"/>
      <charset val="204"/>
    </font>
    <font>
      <b/>
      <sz val="12"/>
      <name val="Times New Roman Cyr"/>
      <charset val="204"/>
    </font>
    <font>
      <sz val="8"/>
      <name val="Times New Roman Cyr"/>
      <family val="1"/>
      <charset val="204"/>
    </font>
    <font>
      <b/>
      <sz val="12"/>
      <color indexed="12"/>
      <name val="Arial Cyr"/>
      <charset val="204"/>
    </font>
    <font>
      <sz val="14"/>
      <name val="Times New Roman Cyr"/>
      <charset val="204"/>
    </font>
    <font>
      <sz val="12"/>
      <name val="Times New Roman Cyr"/>
      <charset val="204"/>
    </font>
    <font>
      <sz val="12"/>
      <name val="Arial Cyr"/>
      <charset val="204"/>
    </font>
    <font>
      <sz val="14"/>
      <name val="Times New Roman Cyr"/>
      <family val="1"/>
      <charset val="204"/>
    </font>
    <font>
      <b/>
      <sz val="22"/>
      <color indexed="12"/>
      <name val="Times New Roman Cyr"/>
      <family val="1"/>
      <charset val="204"/>
    </font>
    <font>
      <b/>
      <sz val="18"/>
      <name val="Times New Roman Cyr"/>
      <charset val="204"/>
    </font>
    <font>
      <b/>
      <sz val="12"/>
      <color indexed="12"/>
      <name val="Times New Roman Cyr"/>
      <charset val="204"/>
    </font>
    <font>
      <b/>
      <sz val="20"/>
      <color indexed="12"/>
      <name val="Times New Roman Cyr"/>
      <charset val="204"/>
    </font>
    <font>
      <b/>
      <sz val="16"/>
      <color theme="0"/>
      <name val="Times New Roman Cyr"/>
      <charset val="204"/>
    </font>
    <font>
      <b/>
      <sz val="16"/>
      <name val="Times New Roman Cyr"/>
      <family val="1"/>
      <charset val="204"/>
    </font>
    <font>
      <b/>
      <sz val="16"/>
      <name val="Times New Roman Cyr"/>
      <charset val="204"/>
    </font>
    <font>
      <sz val="11"/>
      <name val="Times New Roman Cyr"/>
      <family val="1"/>
      <charset val="204"/>
    </font>
    <font>
      <b/>
      <sz val="16"/>
      <color indexed="12"/>
      <name val="Times New Roman Cyr"/>
      <family val="1"/>
      <charset val="204"/>
    </font>
    <font>
      <b/>
      <sz val="14"/>
      <name val="Times New Roman Cyr"/>
      <charset val="204"/>
    </font>
    <font>
      <b/>
      <sz val="18"/>
      <color indexed="12"/>
      <name val="Times New Roman Cyr"/>
      <family val="1"/>
      <charset val="204"/>
    </font>
    <font>
      <b/>
      <sz val="14"/>
      <color indexed="12"/>
      <name val="Times New Roman Cyr"/>
      <family val="1"/>
      <charset val="204"/>
    </font>
    <font>
      <sz val="16"/>
      <name val="Arial Cyr"/>
      <charset val="204"/>
    </font>
    <font>
      <b/>
      <sz val="14"/>
      <color indexed="12"/>
      <name val="Times New Roman Cyr"/>
      <charset val="204"/>
    </font>
    <font>
      <sz val="16"/>
      <name val="Times New Roman Cyr"/>
      <family val="1"/>
      <charset val="204"/>
    </font>
    <font>
      <b/>
      <i/>
      <sz val="12"/>
      <name val="Times New Roman Cyr"/>
      <family val="1"/>
      <charset val="204"/>
    </font>
    <font>
      <b/>
      <sz val="20"/>
      <name val="Times New Roman Cyr"/>
      <family val="1"/>
      <charset val="204"/>
    </font>
    <font>
      <b/>
      <sz val="10"/>
      <name val="Times New Roman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34">
    <xf numFmtId="0" fontId="0" fillId="0" borderId="0" xfId="0"/>
    <xf numFmtId="0" fontId="2" fillId="0" borderId="0" xfId="0" applyFont="1" applyAlignment="1">
      <alignment horizontal="left" vertical="center"/>
    </xf>
    <xf numFmtId="14" fontId="4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textRotation="90" wrapText="1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 shrinkToFit="1"/>
    </xf>
    <xf numFmtId="0" fontId="14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/>
    <xf numFmtId="0" fontId="2" fillId="3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2" xfId="0" applyFont="1" applyBorder="1" applyAlignment="1">
      <alignment vertical="center"/>
    </xf>
    <xf numFmtId="0" fontId="18" fillId="0" borderId="1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2" xfId="0" applyFont="1" applyBorder="1"/>
    <xf numFmtId="0" fontId="16" fillId="0" borderId="6" xfId="0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13" fillId="0" borderId="3" xfId="0" applyFont="1" applyBorder="1"/>
    <xf numFmtId="0" fontId="14" fillId="0" borderId="3" xfId="0" applyFont="1" applyBorder="1" applyAlignment="1">
      <alignment horizontal="center"/>
    </xf>
    <xf numFmtId="0" fontId="12" fillId="0" borderId="3" xfId="0" applyFont="1" applyBorder="1"/>
    <xf numFmtId="0" fontId="19" fillId="0" borderId="6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0" fontId="22" fillId="0" borderId="4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right" wrapText="1"/>
    </xf>
    <xf numFmtId="0" fontId="13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9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164" fontId="5" fillId="0" borderId="0" xfId="1" applyNumberFormat="1" applyFont="1" applyAlignment="1">
      <alignment horizontal="right" vertical="center"/>
    </xf>
    <xf numFmtId="164" fontId="5" fillId="0" borderId="0" xfId="1" applyNumberFormat="1" applyFont="1" applyAlignment="1">
      <alignment vertical="center"/>
    </xf>
    <xf numFmtId="14" fontId="5" fillId="0" borderId="0" xfId="0" applyNumberFormat="1" applyFont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2" borderId="1" xfId="3" applyFont="1" applyFill="1" applyBorder="1" applyAlignment="1">
      <alignment horizontal="right" wrapText="1"/>
    </xf>
    <xf numFmtId="0" fontId="16" fillId="0" borderId="2" xfId="3" applyFont="1" applyBorder="1" applyAlignment="1">
      <alignment vertical="center"/>
    </xf>
    <xf numFmtId="0" fontId="18" fillId="0" borderId="1" xfId="3" applyFont="1" applyBorder="1" applyAlignment="1">
      <alignment horizontal="center"/>
    </xf>
    <xf numFmtId="0" fontId="13" fillId="0" borderId="3" xfId="3" applyFont="1" applyBorder="1" applyAlignment="1">
      <alignment horizontal="center"/>
    </xf>
    <xf numFmtId="0" fontId="2" fillId="0" borderId="4" xfId="3" applyFont="1" applyBorder="1" applyAlignment="1">
      <alignment horizontal="center"/>
    </xf>
    <xf numFmtId="0" fontId="2" fillId="0" borderId="5" xfId="3" applyFont="1" applyBorder="1"/>
    <xf numFmtId="0" fontId="2" fillId="0" borderId="2" xfId="3" applyFont="1" applyBorder="1"/>
    <xf numFmtId="0" fontId="2" fillId="0" borderId="1" xfId="3" applyFont="1" applyBorder="1" applyAlignment="1">
      <alignment horizontal="center"/>
    </xf>
    <xf numFmtId="0" fontId="13" fillId="0" borderId="3" xfId="3" applyFont="1" applyBorder="1"/>
    <xf numFmtId="0" fontId="14" fillId="0" borderId="3" xfId="3" applyFont="1" applyBorder="1" applyAlignment="1">
      <alignment horizontal="center"/>
    </xf>
    <xf numFmtId="0" fontId="12" fillId="0" borderId="3" xfId="3" applyFont="1" applyBorder="1"/>
    <xf numFmtId="0" fontId="19" fillId="0" borderId="6" xfId="3" applyFont="1" applyBorder="1" applyAlignment="1">
      <alignment vertical="center"/>
    </xf>
    <xf numFmtId="0" fontId="16" fillId="0" borderId="7" xfId="3" applyFont="1" applyBorder="1" applyAlignment="1">
      <alignment vertical="center"/>
    </xf>
    <xf numFmtId="0" fontId="16" fillId="0" borderId="3" xfId="3" applyFont="1" applyBorder="1" applyAlignment="1">
      <alignment horizontal="center" vertical="center"/>
    </xf>
    <xf numFmtId="0" fontId="20" fillId="0" borderId="4" xfId="3" applyFont="1" applyBorder="1" applyAlignment="1">
      <alignment vertical="center"/>
    </xf>
    <xf numFmtId="0" fontId="21" fillId="0" borderId="4" xfId="3" applyFont="1" applyBorder="1" applyAlignment="1">
      <alignment vertical="center"/>
    </xf>
    <xf numFmtId="0" fontId="22" fillId="0" borderId="4" xfId="3" applyFont="1" applyBorder="1" applyAlignment="1">
      <alignment vertical="center"/>
    </xf>
    <xf numFmtId="0" fontId="19" fillId="0" borderId="0" xfId="3" applyFont="1" applyBorder="1" applyAlignment="1">
      <alignment horizontal="center" vertical="center"/>
    </xf>
    <xf numFmtId="0" fontId="19" fillId="4" borderId="7" xfId="3" applyFont="1" applyFill="1" applyBorder="1" applyAlignment="1">
      <alignment horizontal="center" vertical="center"/>
    </xf>
    <xf numFmtId="0" fontId="2" fillId="2" borderId="1" xfId="4" applyFont="1" applyFill="1" applyBorder="1" applyAlignment="1">
      <alignment horizontal="right" wrapText="1"/>
    </xf>
    <xf numFmtId="0" fontId="16" fillId="0" borderId="2" xfId="4" applyFont="1" applyBorder="1" applyAlignment="1">
      <alignment vertical="center"/>
    </xf>
    <xf numFmtId="0" fontId="18" fillId="0" borderId="1" xfId="4" applyFont="1" applyBorder="1" applyAlignment="1">
      <alignment horizontal="center"/>
    </xf>
    <xf numFmtId="0" fontId="13" fillId="0" borderId="3" xfId="4" applyFont="1" applyBorder="1" applyAlignment="1">
      <alignment horizontal="center"/>
    </xf>
    <xf numFmtId="0" fontId="2" fillId="0" borderId="4" xfId="4" applyFont="1" applyBorder="1" applyAlignment="1">
      <alignment horizontal="center"/>
    </xf>
    <xf numFmtId="0" fontId="2" fillId="0" borderId="5" xfId="4" applyFont="1" applyBorder="1"/>
    <xf numFmtId="0" fontId="2" fillId="0" borderId="2" xfId="4" applyFont="1" applyBorder="1"/>
    <xf numFmtId="0" fontId="2" fillId="0" borderId="1" xfId="4" applyFont="1" applyBorder="1" applyAlignment="1">
      <alignment horizontal="center"/>
    </xf>
    <xf numFmtId="0" fontId="13" fillId="0" borderId="3" xfId="4" applyFont="1" applyBorder="1"/>
    <xf numFmtId="0" fontId="14" fillId="0" borderId="3" xfId="4" applyFont="1" applyBorder="1" applyAlignment="1">
      <alignment horizontal="center"/>
    </xf>
    <xf numFmtId="0" fontId="12" fillId="0" borderId="3" xfId="4" applyFont="1" applyBorder="1"/>
    <xf numFmtId="0" fontId="19" fillId="0" borderId="6" xfId="4" applyFont="1" applyBorder="1" applyAlignment="1">
      <alignment vertical="center"/>
    </xf>
    <xf numFmtId="0" fontId="16" fillId="0" borderId="7" xfId="4" applyFont="1" applyBorder="1" applyAlignment="1">
      <alignment vertical="center"/>
    </xf>
    <xf numFmtId="0" fontId="16" fillId="0" borderId="3" xfId="4" applyFont="1" applyBorder="1" applyAlignment="1">
      <alignment horizontal="center" vertical="center"/>
    </xf>
    <xf numFmtId="0" fontId="20" fillId="0" borderId="4" xfId="4" applyFont="1" applyBorder="1" applyAlignment="1">
      <alignment vertical="center"/>
    </xf>
    <xf numFmtId="0" fontId="21" fillId="0" borderId="4" xfId="4" applyFont="1" applyBorder="1" applyAlignment="1">
      <alignment vertical="center"/>
    </xf>
    <xf numFmtId="0" fontId="22" fillId="0" borderId="4" xfId="4" applyFont="1" applyBorder="1" applyAlignment="1">
      <alignment vertical="center"/>
    </xf>
    <xf numFmtId="0" fontId="19" fillId="0" borderId="0" xfId="4" applyFont="1" applyBorder="1" applyAlignment="1">
      <alignment horizontal="center" vertical="center"/>
    </xf>
    <xf numFmtId="0" fontId="19" fillId="4" borderId="7" xfId="4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24" fillId="0" borderId="6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26" fillId="0" borderId="6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24" fillId="0" borderId="6" xfId="3" applyFont="1" applyBorder="1" applyAlignment="1">
      <alignment horizontal="center" vertical="center" wrapText="1"/>
    </xf>
    <xf numFmtId="0" fontId="27" fillId="0" borderId="6" xfId="4" applyFont="1" applyBorder="1" applyAlignment="1">
      <alignment horizontal="center" vertical="center" wrapText="1"/>
    </xf>
    <xf numFmtId="0" fontId="17" fillId="0" borderId="7" xfId="4" applyFont="1" applyBorder="1" applyAlignment="1">
      <alignment horizontal="center" vertical="center"/>
    </xf>
    <xf numFmtId="0" fontId="17" fillId="0" borderId="6" xfId="4" applyFont="1" applyBorder="1" applyAlignment="1">
      <alignment horizontal="center" vertical="center"/>
    </xf>
    <xf numFmtId="0" fontId="17" fillId="0" borderId="2" xfId="4" applyFont="1" applyBorder="1" applyAlignment="1">
      <alignment horizontal="center" vertical="center"/>
    </xf>
    <xf numFmtId="0" fontId="25" fillId="0" borderId="8" xfId="0" applyFont="1" applyBorder="1" applyAlignment="1">
      <alignment horizontal="left" wrapText="1"/>
    </xf>
    <xf numFmtId="0" fontId="25" fillId="0" borderId="4" xfId="0" applyFont="1" applyBorder="1" applyAlignment="1">
      <alignment horizontal="left" wrapText="1"/>
    </xf>
    <xf numFmtId="0" fontId="22" fillId="0" borderId="8" xfId="0" applyFont="1" applyBorder="1" applyAlignment="1">
      <alignment horizontal="left" wrapText="1"/>
    </xf>
    <xf numFmtId="0" fontId="22" fillId="0" borderId="4" xfId="0" applyFont="1" applyBorder="1" applyAlignment="1">
      <alignment horizontal="left" wrapText="1"/>
    </xf>
    <xf numFmtId="0" fontId="17" fillId="0" borderId="7" xfId="3" applyFont="1" applyBorder="1" applyAlignment="1">
      <alignment horizontal="center" vertical="center"/>
    </xf>
    <xf numFmtId="0" fontId="17" fillId="0" borderId="6" xfId="3" applyFont="1" applyBorder="1" applyAlignment="1">
      <alignment horizontal="center" vertical="center"/>
    </xf>
    <xf numFmtId="0" fontId="17" fillId="0" borderId="2" xfId="3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</cellXfs>
  <cellStyles count="5">
    <cellStyle name="Денежный 2" xfId="1"/>
    <cellStyle name="Обычный" xfId="0" builtinId="0"/>
    <cellStyle name="Обычный 2 2" xfId="2"/>
    <cellStyle name="Обычный 2 3" xfId="4"/>
    <cellStyle name="Обычный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ownloads/&#1055;&#1056;&#1054;&#1058;&#1054;&#1050;&#1054;&#1051;_&#1050;&#1091;&#1073;&#1086;&#1082;%20&#1055;&#1040;&#1054;%20&#1053;&#1051;&#1052;&#1050;%20&#1087;&#1086;%20&#1089;&#1087;&#1086;&#1088;&#1090;&#1080;&#1085;&#1075;-&#1082;&#1086;&#1084;&#1087;&#1072;&#1082;&#1090;&#1091;_18.10.201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"/>
      <sheetName val="Рабочий"/>
      <sheetName val="Муж"/>
      <sheetName val="Ком муж"/>
    </sheetNames>
    <sheetDataSet>
      <sheetData sheetId="0" refreshError="1">
        <row r="1">
          <cell r="B1" t="str">
            <v>АНФОО СК "ЛипецкийМеталлург"</v>
          </cell>
        </row>
        <row r="2">
          <cell r="B2" t="str">
            <v>Спартакиада НЛМК</v>
          </cell>
        </row>
        <row r="3">
          <cell r="B3" t="str">
            <v xml:space="preserve"> по спортинг- компакт</v>
          </cell>
        </row>
        <row r="5">
          <cell r="G5" t="str">
            <v>г.Липецк, ССК "Липецкий металлург"</v>
          </cell>
        </row>
        <row r="9">
          <cell r="B9">
            <v>1</v>
          </cell>
          <cell r="C9" t="str">
            <v>Лазарев Максим</v>
          </cell>
          <cell r="D9">
            <v>1979</v>
          </cell>
          <cell r="F9" t="str">
            <v>Теплосиловой цех</v>
          </cell>
          <cell r="G9" t="str">
            <v>Теплосиловой цех</v>
          </cell>
          <cell r="H9" t="str">
            <v>Липецк</v>
          </cell>
          <cell r="J9">
            <v>1</v>
          </cell>
        </row>
        <row r="10">
          <cell r="B10">
            <v>2</v>
          </cell>
          <cell r="C10" t="str">
            <v>Чеботников Константин</v>
          </cell>
          <cell r="D10">
            <v>1980</v>
          </cell>
          <cell r="F10" t="str">
            <v>Теплосиловой цех</v>
          </cell>
          <cell r="G10" t="str">
            <v>Теплосиловой цех</v>
          </cell>
          <cell r="H10" t="str">
            <v>Липецк</v>
          </cell>
          <cell r="J10">
            <v>2</v>
          </cell>
        </row>
        <row r="11">
          <cell r="B11">
            <v>3</v>
          </cell>
          <cell r="C11" t="str">
            <v>Несмеянов Евгений</v>
          </cell>
          <cell r="D11">
            <v>1985</v>
          </cell>
          <cell r="F11" t="str">
            <v>Теплосиловой цех</v>
          </cell>
          <cell r="G11" t="str">
            <v>Теплосиловой цех</v>
          </cell>
          <cell r="H11" t="str">
            <v>Липецк</v>
          </cell>
          <cell r="J11">
            <v>3</v>
          </cell>
        </row>
        <row r="12">
          <cell r="B12">
            <v>4</v>
          </cell>
          <cell r="C12" t="str">
            <v>Кузнецов Денис</v>
          </cell>
          <cell r="D12">
            <v>1981</v>
          </cell>
          <cell r="F12" t="str">
            <v>Ремонтное управление</v>
          </cell>
          <cell r="G12" t="str">
            <v>Ремонтное управление</v>
          </cell>
          <cell r="H12" t="str">
            <v>Липецк</v>
          </cell>
          <cell r="J12">
            <v>4</v>
          </cell>
        </row>
        <row r="13">
          <cell r="B13">
            <v>5</v>
          </cell>
          <cell r="C13" t="str">
            <v>Немцев Александр</v>
          </cell>
          <cell r="D13">
            <v>1991</v>
          </cell>
          <cell r="F13" t="str">
            <v>Ремонтное управление</v>
          </cell>
          <cell r="G13" t="str">
            <v>Ремонтное управление</v>
          </cell>
          <cell r="H13" t="str">
            <v>Липецк</v>
          </cell>
          <cell r="J13">
            <v>5</v>
          </cell>
        </row>
        <row r="14">
          <cell r="B14">
            <v>6</v>
          </cell>
          <cell r="C14" t="str">
            <v>Баланцев Александр</v>
          </cell>
          <cell r="D14">
            <v>1966</v>
          </cell>
          <cell r="F14" t="str">
            <v>Ремонтное управление</v>
          </cell>
          <cell r="G14" t="str">
            <v>Ремонтное управление</v>
          </cell>
          <cell r="H14" t="str">
            <v>Липецк</v>
          </cell>
          <cell r="J14">
            <v>6</v>
          </cell>
        </row>
        <row r="15">
          <cell r="B15">
            <v>7</v>
          </cell>
          <cell r="C15" t="str">
            <v>Цисляк Роман</v>
          </cell>
          <cell r="D15">
            <v>1973</v>
          </cell>
          <cell r="F15" t="str">
            <v>Упр.технического заказчика</v>
          </cell>
          <cell r="G15" t="str">
            <v>Упр.технического заказчика</v>
          </cell>
          <cell r="H15" t="str">
            <v>Липецк</v>
          </cell>
          <cell r="J15">
            <v>7</v>
          </cell>
        </row>
        <row r="16">
          <cell r="B16">
            <v>8</v>
          </cell>
          <cell r="C16" t="str">
            <v>Сопоев Максим</v>
          </cell>
          <cell r="D16">
            <v>1985</v>
          </cell>
          <cell r="F16" t="str">
            <v>Упр.технического заказчика</v>
          </cell>
          <cell r="G16" t="str">
            <v>Упр.технического заказчика</v>
          </cell>
          <cell r="H16" t="str">
            <v>Липецк</v>
          </cell>
          <cell r="J16">
            <v>8</v>
          </cell>
        </row>
        <row r="17">
          <cell r="B17">
            <v>9</v>
          </cell>
          <cell r="C17" t="str">
            <v>Чурилин Александр</v>
          </cell>
          <cell r="D17">
            <v>1980</v>
          </cell>
          <cell r="F17" t="str">
            <v>Упр.технического заказчика</v>
          </cell>
          <cell r="G17" t="str">
            <v>Упр.технического заказчика</v>
          </cell>
          <cell r="H17" t="str">
            <v>Липецк</v>
          </cell>
          <cell r="J17">
            <v>9</v>
          </cell>
        </row>
        <row r="18">
          <cell r="B18">
            <v>10</v>
          </cell>
          <cell r="C18" t="str">
            <v>Бородулин Антон</v>
          </cell>
          <cell r="D18">
            <v>1980</v>
          </cell>
          <cell r="F18" t="str">
            <v>Упр.технического заказчика</v>
          </cell>
          <cell r="G18" t="str">
            <v>Упр.технического заказчика</v>
          </cell>
          <cell r="H18" t="str">
            <v>Липецк</v>
          </cell>
          <cell r="J18">
            <v>10</v>
          </cell>
        </row>
        <row r="19">
          <cell r="B19">
            <v>11</v>
          </cell>
          <cell r="C19" t="str">
            <v>Семенюк Максим</v>
          </cell>
          <cell r="D19">
            <v>1986</v>
          </cell>
          <cell r="F19" t="str">
            <v>Упр.технического заказчика</v>
          </cell>
          <cell r="G19" t="str">
            <v>Упр.технического заказчика</v>
          </cell>
          <cell r="H19" t="str">
            <v>Липецк</v>
          </cell>
          <cell r="J19">
            <v>11</v>
          </cell>
        </row>
        <row r="20">
          <cell r="B20">
            <v>12</v>
          </cell>
          <cell r="C20" t="str">
            <v>Кочуков Денис</v>
          </cell>
          <cell r="D20">
            <v>1981</v>
          </cell>
          <cell r="F20" t="str">
            <v>Упр.технического заказчика</v>
          </cell>
          <cell r="G20" t="str">
            <v>Упр.технического заказчика</v>
          </cell>
          <cell r="H20" t="str">
            <v>Липецк</v>
          </cell>
          <cell r="J20">
            <v>12</v>
          </cell>
        </row>
        <row r="21">
          <cell r="B21">
            <v>13</v>
          </cell>
          <cell r="C21" t="str">
            <v>Кузнецов Алексей</v>
          </cell>
          <cell r="D21">
            <v>1986</v>
          </cell>
          <cell r="F21" t="str">
            <v>Упр.железнод.транспорта</v>
          </cell>
          <cell r="G21" t="str">
            <v>Упр.железнод.транспорта</v>
          </cell>
          <cell r="H21" t="str">
            <v>Липецк</v>
          </cell>
          <cell r="J21">
            <v>13</v>
          </cell>
        </row>
        <row r="22">
          <cell r="B22">
            <v>14</v>
          </cell>
          <cell r="C22" t="str">
            <v>Яковлев Владислав</v>
          </cell>
          <cell r="D22">
            <v>1979</v>
          </cell>
          <cell r="F22" t="str">
            <v>Упр.железнод.транспорта</v>
          </cell>
          <cell r="G22" t="str">
            <v>Упр.железнод.транспорта</v>
          </cell>
          <cell r="H22" t="str">
            <v>Липецк</v>
          </cell>
          <cell r="J22">
            <v>14</v>
          </cell>
        </row>
        <row r="23">
          <cell r="B23">
            <v>15</v>
          </cell>
          <cell r="C23" t="str">
            <v>Кнышенко Виктор</v>
          </cell>
          <cell r="D23">
            <v>1973</v>
          </cell>
          <cell r="F23" t="str">
            <v>Упр.железнод.транспорта</v>
          </cell>
          <cell r="G23" t="str">
            <v>Упр.железнод.транспорта</v>
          </cell>
          <cell r="H23" t="str">
            <v>Липецк</v>
          </cell>
          <cell r="J23">
            <v>15</v>
          </cell>
        </row>
        <row r="24">
          <cell r="B24">
            <v>16</v>
          </cell>
          <cell r="C24" t="str">
            <v>Леонов Владимир</v>
          </cell>
          <cell r="D24">
            <v>1961</v>
          </cell>
          <cell r="F24" t="str">
            <v>Упр.железнод.транспорта</v>
          </cell>
          <cell r="G24" t="str">
            <v>Упр.железнод.транспорта</v>
          </cell>
          <cell r="H24" t="str">
            <v>Липецк</v>
          </cell>
          <cell r="J24">
            <v>16</v>
          </cell>
        </row>
        <row r="25">
          <cell r="B25">
            <v>17</v>
          </cell>
          <cell r="C25" t="str">
            <v>Господариков Сергей</v>
          </cell>
          <cell r="D25">
            <v>1971</v>
          </cell>
          <cell r="F25" t="str">
            <v>Упр.железнод.транспорта</v>
          </cell>
          <cell r="G25" t="str">
            <v>Упр.железнод.транспорта</v>
          </cell>
          <cell r="H25" t="str">
            <v>Липецк</v>
          </cell>
          <cell r="J25">
            <v>17</v>
          </cell>
        </row>
        <row r="26">
          <cell r="B26">
            <v>18</v>
          </cell>
          <cell r="C26" t="str">
            <v>Иванищев Алексей</v>
          </cell>
          <cell r="D26">
            <v>1979</v>
          </cell>
          <cell r="F26" t="str">
            <v>Упр.железнод.транспорта</v>
          </cell>
          <cell r="G26" t="str">
            <v>Упр.железнод.транспорта</v>
          </cell>
          <cell r="H26" t="str">
            <v>Липецк</v>
          </cell>
          <cell r="J26">
            <v>18</v>
          </cell>
        </row>
        <row r="27">
          <cell r="B27">
            <v>19</v>
          </cell>
          <cell r="C27" t="str">
            <v>Лукин Александр</v>
          </cell>
          <cell r="D27">
            <v>1973</v>
          </cell>
          <cell r="F27" t="str">
            <v>Техническая дирекция</v>
          </cell>
          <cell r="G27" t="str">
            <v>Техническая дирекция</v>
          </cell>
          <cell r="H27" t="str">
            <v>Липецк</v>
          </cell>
          <cell r="J27">
            <v>23</v>
          </cell>
        </row>
        <row r="28">
          <cell r="B28">
            <v>20</v>
          </cell>
          <cell r="C28" t="str">
            <v>Лукин Юрий</v>
          </cell>
          <cell r="D28">
            <v>1978</v>
          </cell>
          <cell r="F28" t="str">
            <v>Техническая дирекция</v>
          </cell>
          <cell r="G28" t="str">
            <v>Техническая дирекция</v>
          </cell>
          <cell r="H28" t="str">
            <v>Липецк</v>
          </cell>
          <cell r="J28">
            <v>24</v>
          </cell>
        </row>
        <row r="29">
          <cell r="B29">
            <v>21</v>
          </cell>
          <cell r="C29" t="str">
            <v>Настич Игорь</v>
          </cell>
          <cell r="D29">
            <v>1975</v>
          </cell>
          <cell r="F29" t="str">
            <v>Техническая дирекция</v>
          </cell>
          <cell r="G29" t="str">
            <v>Техническая дирекция</v>
          </cell>
          <cell r="H29" t="str">
            <v>Липецк</v>
          </cell>
          <cell r="J29">
            <v>25</v>
          </cell>
        </row>
        <row r="30">
          <cell r="B30">
            <v>22</v>
          </cell>
          <cell r="C30" t="str">
            <v>Лукин Станислав</v>
          </cell>
          <cell r="F30" t="str">
            <v>Техническая дирекция</v>
          </cell>
          <cell r="G30" t="str">
            <v>Техническая дирекция</v>
          </cell>
          <cell r="H30" t="str">
            <v>Липецк</v>
          </cell>
          <cell r="J30">
            <v>26</v>
          </cell>
        </row>
        <row r="31">
          <cell r="B31">
            <v>23</v>
          </cell>
          <cell r="C31" t="str">
            <v>Еремеев Антон</v>
          </cell>
          <cell r="D31">
            <v>1978</v>
          </cell>
          <cell r="F31" t="str">
            <v>УПЭ</v>
          </cell>
          <cell r="G31" t="str">
            <v>УПЭ</v>
          </cell>
          <cell r="H31" t="str">
            <v>Липецк</v>
          </cell>
          <cell r="J31">
            <v>27</v>
          </cell>
        </row>
        <row r="32">
          <cell r="B32">
            <v>24</v>
          </cell>
          <cell r="C32" t="str">
            <v>Проняев Дмитрий</v>
          </cell>
          <cell r="D32">
            <v>1989</v>
          </cell>
          <cell r="F32" t="str">
            <v>УПЭ</v>
          </cell>
          <cell r="G32" t="str">
            <v>УПЭ</v>
          </cell>
          <cell r="H32" t="str">
            <v>Липецк</v>
          </cell>
          <cell r="J32">
            <v>28</v>
          </cell>
        </row>
        <row r="33">
          <cell r="B33">
            <v>25</v>
          </cell>
          <cell r="C33" t="str">
            <v>Крюков Вячеслав</v>
          </cell>
          <cell r="D33">
            <v>1965</v>
          </cell>
          <cell r="F33" t="str">
            <v>УПЭ</v>
          </cell>
          <cell r="G33" t="str">
            <v>УПЭ</v>
          </cell>
          <cell r="H33" t="str">
            <v>Липецк</v>
          </cell>
          <cell r="J33">
            <v>29</v>
          </cell>
        </row>
        <row r="34">
          <cell r="B34">
            <v>26</v>
          </cell>
          <cell r="C34" t="str">
            <v>Епифанцев Константин</v>
          </cell>
          <cell r="D34">
            <v>1983</v>
          </cell>
          <cell r="F34" t="str">
            <v>Доменный цех №2</v>
          </cell>
          <cell r="G34" t="str">
            <v>Доменный цех №2</v>
          </cell>
          <cell r="H34" t="str">
            <v>Липецк</v>
          </cell>
          <cell r="J34">
            <v>30</v>
          </cell>
        </row>
        <row r="35">
          <cell r="B35">
            <v>27</v>
          </cell>
          <cell r="C35" t="str">
            <v>Лебедев Павел</v>
          </cell>
          <cell r="D35">
            <v>1986</v>
          </cell>
          <cell r="F35" t="str">
            <v>Доменный цех №2</v>
          </cell>
          <cell r="G35" t="str">
            <v>Доменный цех №2</v>
          </cell>
          <cell r="H35" t="str">
            <v>Липецк</v>
          </cell>
          <cell r="J35">
            <v>31</v>
          </cell>
        </row>
        <row r="36">
          <cell r="B36">
            <v>28</v>
          </cell>
          <cell r="C36" t="str">
            <v>Тимохин Павел</v>
          </cell>
          <cell r="D36">
            <v>1989</v>
          </cell>
          <cell r="F36" t="str">
            <v>Доменный цех №2</v>
          </cell>
          <cell r="G36" t="str">
            <v>Доменный цех №2</v>
          </cell>
          <cell r="H36" t="str">
            <v>Липецк</v>
          </cell>
          <cell r="J36">
            <v>32</v>
          </cell>
        </row>
        <row r="37">
          <cell r="B37">
            <v>29</v>
          </cell>
          <cell r="C37" t="str">
            <v>Милютинский Лев</v>
          </cell>
          <cell r="D37">
            <v>1979</v>
          </cell>
          <cell r="F37" t="str">
            <v>НЛМК-инженеринг</v>
          </cell>
          <cell r="G37" t="str">
            <v>НЛМК-инженеринг</v>
          </cell>
          <cell r="H37" t="str">
            <v>Липецк</v>
          </cell>
          <cell r="J37">
            <v>33</v>
          </cell>
        </row>
        <row r="38">
          <cell r="B38">
            <v>30</v>
          </cell>
          <cell r="C38" t="str">
            <v>Боровков Олег</v>
          </cell>
          <cell r="D38">
            <v>1986</v>
          </cell>
          <cell r="F38" t="str">
            <v>НЛМК-инженеринг</v>
          </cell>
          <cell r="G38" t="str">
            <v>НЛМК-инженеринг</v>
          </cell>
          <cell r="H38" t="str">
            <v>Липецк</v>
          </cell>
        </row>
        <row r="39">
          <cell r="B39">
            <v>31</v>
          </cell>
          <cell r="C39" t="str">
            <v>Басарев Михаил</v>
          </cell>
          <cell r="D39">
            <v>1989</v>
          </cell>
          <cell r="F39" t="str">
            <v>НЛМК-инженеринг</v>
          </cell>
          <cell r="G39" t="str">
            <v>НЛМК-инженеринг</v>
          </cell>
          <cell r="H39" t="str">
            <v>Липецк</v>
          </cell>
          <cell r="J39">
            <v>52</v>
          </cell>
          <cell r="K39">
            <v>1</v>
          </cell>
        </row>
        <row r="40">
          <cell r="B40">
            <v>32</v>
          </cell>
          <cell r="C40" t="str">
            <v>Семенов Олег</v>
          </cell>
          <cell r="D40">
            <v>1976</v>
          </cell>
          <cell r="F40" t="str">
            <v>АГЦ</v>
          </cell>
          <cell r="G40" t="str">
            <v>АГЦ</v>
          </cell>
          <cell r="H40" t="str">
            <v>Липецк</v>
          </cell>
          <cell r="J40">
            <v>53</v>
          </cell>
          <cell r="K40">
            <v>2</v>
          </cell>
        </row>
        <row r="41">
          <cell r="B41">
            <v>33</v>
          </cell>
          <cell r="C41" t="str">
            <v>Токарев Антон</v>
          </cell>
          <cell r="D41">
            <v>1985</v>
          </cell>
          <cell r="F41" t="str">
            <v>АГЦ</v>
          </cell>
          <cell r="G41" t="str">
            <v>АГЦ</v>
          </cell>
          <cell r="H41" t="str">
            <v>Липецк</v>
          </cell>
          <cell r="J41">
            <v>54</v>
          </cell>
          <cell r="K41">
            <v>3</v>
          </cell>
        </row>
        <row r="42">
          <cell r="B42">
            <v>34</v>
          </cell>
          <cell r="C42" t="str">
            <v>Сотников Александр</v>
          </cell>
          <cell r="D42">
            <v>1982</v>
          </cell>
          <cell r="F42" t="str">
            <v>АГЦ</v>
          </cell>
          <cell r="G42" t="str">
            <v>АГЦ</v>
          </cell>
          <cell r="H42" t="str">
            <v>Липецк</v>
          </cell>
          <cell r="J42">
            <v>55</v>
          </cell>
          <cell r="K42">
            <v>4</v>
          </cell>
        </row>
        <row r="43">
          <cell r="B43">
            <v>35</v>
          </cell>
          <cell r="C43" t="str">
            <v>Воскобойников Роман</v>
          </cell>
          <cell r="D43">
            <v>1984</v>
          </cell>
          <cell r="F43" t="str">
            <v>АГЦ</v>
          </cell>
          <cell r="G43" t="str">
            <v>АГЦ</v>
          </cell>
          <cell r="H43" t="str">
            <v>Липецк</v>
          </cell>
          <cell r="J43">
            <v>56</v>
          </cell>
          <cell r="K43">
            <v>5</v>
          </cell>
        </row>
        <row r="44">
          <cell r="B44">
            <v>36</v>
          </cell>
          <cell r="C44" t="str">
            <v>Лысенко Александр</v>
          </cell>
          <cell r="D44">
            <v>1984</v>
          </cell>
          <cell r="F44" t="str">
            <v>АГЦ</v>
          </cell>
          <cell r="G44" t="str">
            <v>АГЦ</v>
          </cell>
          <cell r="H44" t="str">
            <v>Липецк</v>
          </cell>
          <cell r="J44">
            <v>57</v>
          </cell>
          <cell r="K44">
            <v>6</v>
          </cell>
        </row>
        <row r="45">
          <cell r="B45">
            <v>37</v>
          </cell>
          <cell r="C45" t="str">
            <v>Лобадин Владимир</v>
          </cell>
          <cell r="D45">
            <v>1962</v>
          </cell>
          <cell r="F45" t="str">
            <v>АГЦ</v>
          </cell>
          <cell r="G45" t="str">
            <v>АГЦ</v>
          </cell>
          <cell r="H45" t="str">
            <v>Липецк</v>
          </cell>
          <cell r="J45">
            <v>58</v>
          </cell>
          <cell r="K45">
            <v>7</v>
          </cell>
        </row>
        <row r="46">
          <cell r="B46">
            <v>38</v>
          </cell>
          <cell r="C46" t="str">
            <v>Безрукавников Андрей</v>
          </cell>
          <cell r="D46">
            <v>1981</v>
          </cell>
          <cell r="F46" t="str">
            <v>НЛМК-инженеринг</v>
          </cell>
          <cell r="G46" t="str">
            <v>НЛМК-инженеринг</v>
          </cell>
          <cell r="H46" t="str">
            <v>Липецк</v>
          </cell>
          <cell r="J46">
            <v>59</v>
          </cell>
          <cell r="K46">
            <v>8</v>
          </cell>
        </row>
        <row r="47">
          <cell r="B47">
            <v>39</v>
          </cell>
          <cell r="C47" t="str">
            <v>Стрельников Денис</v>
          </cell>
          <cell r="D47">
            <v>1986</v>
          </cell>
          <cell r="F47" t="str">
            <v>НЛМК-инженеринг</v>
          </cell>
          <cell r="G47" t="str">
            <v>НЛМК-инженеринг</v>
          </cell>
          <cell r="H47" t="str">
            <v>Липецк</v>
          </cell>
          <cell r="J47">
            <v>60</v>
          </cell>
          <cell r="K47">
            <v>9</v>
          </cell>
        </row>
        <row r="48">
          <cell r="B48">
            <v>40</v>
          </cell>
          <cell r="C48" t="str">
            <v>Петунин Петр</v>
          </cell>
          <cell r="D48">
            <v>1981</v>
          </cell>
          <cell r="F48" t="str">
            <v>НЛМК-инженеринг</v>
          </cell>
          <cell r="G48" t="str">
            <v>НЛМК-инженеринг</v>
          </cell>
          <cell r="H48" t="str">
            <v>Липецк</v>
          </cell>
          <cell r="J48">
            <v>61</v>
          </cell>
          <cell r="K48">
            <v>10</v>
          </cell>
        </row>
        <row r="49">
          <cell r="B49">
            <v>41</v>
          </cell>
          <cell r="C49" t="str">
            <v>Корчагин Александр</v>
          </cell>
          <cell r="D49">
            <v>1973</v>
          </cell>
          <cell r="F49" t="str">
            <v>ЦРПО (214)</v>
          </cell>
          <cell r="G49" t="str">
            <v>ЦРПО (214)</v>
          </cell>
          <cell r="H49" t="str">
            <v>Липецк</v>
          </cell>
          <cell r="J49">
            <v>62</v>
          </cell>
          <cell r="K49">
            <v>11</v>
          </cell>
        </row>
        <row r="50">
          <cell r="B50">
            <v>42</v>
          </cell>
          <cell r="C50" t="str">
            <v>Оськин Игорь</v>
          </cell>
          <cell r="D50">
            <v>1966</v>
          </cell>
          <cell r="F50" t="str">
            <v>ЦРПО (214)</v>
          </cell>
          <cell r="G50" t="str">
            <v>ЦРПО (214)</v>
          </cell>
          <cell r="H50" t="str">
            <v>Липецк</v>
          </cell>
          <cell r="J50">
            <v>63</v>
          </cell>
          <cell r="K50">
            <v>12</v>
          </cell>
        </row>
        <row r="51">
          <cell r="B51">
            <v>43</v>
          </cell>
          <cell r="C51" t="str">
            <v>Курочка Иван</v>
          </cell>
          <cell r="D51">
            <v>1968</v>
          </cell>
          <cell r="F51" t="str">
            <v>ЦРПО (214)</v>
          </cell>
          <cell r="G51" t="str">
            <v>ЦРПО (214)</v>
          </cell>
          <cell r="H51" t="str">
            <v>Липецк</v>
          </cell>
          <cell r="J51">
            <v>64</v>
          </cell>
          <cell r="K51">
            <v>13</v>
          </cell>
        </row>
        <row r="52">
          <cell r="B52">
            <v>44</v>
          </cell>
          <cell r="C52" t="str">
            <v>Яричин В</v>
          </cell>
          <cell r="D52">
            <v>1978</v>
          </cell>
          <cell r="F52" t="str">
            <v>СМТ</v>
          </cell>
          <cell r="G52" t="str">
            <v>СМТ</v>
          </cell>
          <cell r="H52" t="str">
            <v>Липецк</v>
          </cell>
          <cell r="J52">
            <v>65</v>
          </cell>
          <cell r="K52">
            <v>14</v>
          </cell>
        </row>
        <row r="53">
          <cell r="B53">
            <v>45</v>
          </cell>
          <cell r="C53" t="str">
            <v>Цуканов Денис</v>
          </cell>
          <cell r="D53">
            <v>1984</v>
          </cell>
          <cell r="F53" t="str">
            <v>СМТ</v>
          </cell>
          <cell r="G53" t="str">
            <v>СМТ</v>
          </cell>
          <cell r="H53" t="str">
            <v>Липецк</v>
          </cell>
          <cell r="J53">
            <v>66</v>
          </cell>
          <cell r="K53">
            <v>15</v>
          </cell>
        </row>
        <row r="54">
          <cell r="B54">
            <v>46</v>
          </cell>
          <cell r="C54" t="str">
            <v>Черных А</v>
          </cell>
          <cell r="D54">
            <v>1987</v>
          </cell>
          <cell r="F54" t="str">
            <v>СМТ</v>
          </cell>
          <cell r="G54" t="str">
            <v>СМТ</v>
          </cell>
          <cell r="H54" t="str">
            <v>Липецк</v>
          </cell>
          <cell r="J54">
            <v>67</v>
          </cell>
          <cell r="K54">
            <v>16</v>
          </cell>
        </row>
        <row r="55">
          <cell r="B55">
            <v>47</v>
          </cell>
          <cell r="C55" t="str">
            <v>Гоппов Никита</v>
          </cell>
          <cell r="D55">
            <v>1986</v>
          </cell>
          <cell r="F55" t="str">
            <v>СМТ</v>
          </cell>
          <cell r="G55" t="str">
            <v>СМТ</v>
          </cell>
          <cell r="J55">
            <v>68</v>
          </cell>
          <cell r="K55">
            <v>17</v>
          </cell>
        </row>
        <row r="56">
          <cell r="B56">
            <v>48</v>
          </cell>
          <cell r="C56" t="str">
            <v>Блинов Андрей</v>
          </cell>
          <cell r="D56">
            <v>1981</v>
          </cell>
          <cell r="F56" t="str">
            <v>СМТ</v>
          </cell>
          <cell r="G56" t="str">
            <v>СМТ</v>
          </cell>
          <cell r="J56">
            <v>69</v>
          </cell>
          <cell r="K56">
            <v>18</v>
          </cell>
        </row>
        <row r="57">
          <cell r="B57">
            <v>49</v>
          </cell>
          <cell r="C57" t="str">
            <v>Самойлов Алексей</v>
          </cell>
          <cell r="D57">
            <v>1977</v>
          </cell>
          <cell r="F57" t="str">
            <v>СМТ</v>
          </cell>
          <cell r="G57" t="str">
            <v>СМТ</v>
          </cell>
          <cell r="J57">
            <v>70</v>
          </cell>
          <cell r="K57">
            <v>19</v>
          </cell>
        </row>
        <row r="58">
          <cell r="B58">
            <v>50</v>
          </cell>
          <cell r="C58" t="str">
            <v>Яриков Михаил</v>
          </cell>
          <cell r="D58">
            <v>1969</v>
          </cell>
          <cell r="F58" t="str">
            <v>Ремонтное управление</v>
          </cell>
          <cell r="G58" t="str">
            <v>Ремонтное управление</v>
          </cell>
          <cell r="J58">
            <v>71</v>
          </cell>
          <cell r="K58">
            <v>20</v>
          </cell>
        </row>
        <row r="59">
          <cell r="B59">
            <v>51</v>
          </cell>
          <cell r="C59" t="str">
            <v>Золотухин Александр</v>
          </cell>
          <cell r="D59">
            <v>1983</v>
          </cell>
          <cell r="F59" t="str">
            <v>Ремонтное управление</v>
          </cell>
          <cell r="G59" t="str">
            <v>Ремонтное управление</v>
          </cell>
          <cell r="J59">
            <v>72</v>
          </cell>
          <cell r="K59">
            <v>21</v>
          </cell>
        </row>
        <row r="60">
          <cell r="B60">
            <v>52</v>
          </cell>
          <cell r="C60" t="str">
            <v>Мещеряков Данил</v>
          </cell>
          <cell r="D60">
            <v>1991</v>
          </cell>
          <cell r="F60" t="str">
            <v>Ремонтное управление</v>
          </cell>
          <cell r="G60" t="str">
            <v>Ремонтное управление</v>
          </cell>
          <cell r="J60">
            <v>73</v>
          </cell>
          <cell r="K60">
            <v>22</v>
          </cell>
        </row>
        <row r="61">
          <cell r="B61">
            <v>53</v>
          </cell>
          <cell r="C61" t="str">
            <v>Рыбаков М.</v>
          </cell>
          <cell r="D61">
            <v>1975</v>
          </cell>
          <cell r="F61" t="str">
            <v>ЦХПП</v>
          </cell>
          <cell r="G61" t="str">
            <v>ЦХПП</v>
          </cell>
          <cell r="J61">
            <v>74</v>
          </cell>
          <cell r="K61">
            <v>23</v>
          </cell>
        </row>
        <row r="62">
          <cell r="B62">
            <v>54</v>
          </cell>
          <cell r="C62" t="str">
            <v>Каменьков А.</v>
          </cell>
          <cell r="F62" t="str">
            <v>ЦХПП</v>
          </cell>
          <cell r="G62" t="str">
            <v>ЦХПП</v>
          </cell>
          <cell r="J62">
            <v>75</v>
          </cell>
          <cell r="K62">
            <v>24</v>
          </cell>
        </row>
        <row r="63">
          <cell r="B63">
            <v>55</v>
          </cell>
          <cell r="C63" t="str">
            <v>Черкашин А.</v>
          </cell>
          <cell r="D63">
            <v>1984</v>
          </cell>
          <cell r="F63" t="str">
            <v>ЦХПП</v>
          </cell>
          <cell r="G63" t="str">
            <v>ЦХПП</v>
          </cell>
        </row>
        <row r="64">
          <cell r="B64">
            <v>56</v>
          </cell>
          <cell r="C64" t="str">
            <v>Фирсов Дмитрий</v>
          </cell>
          <cell r="D64">
            <v>1990</v>
          </cell>
          <cell r="F64" t="str">
            <v>ТЭЦ</v>
          </cell>
          <cell r="G64" t="str">
            <v>ТЭЦ</v>
          </cell>
        </row>
        <row r="65">
          <cell r="B65">
            <v>57</v>
          </cell>
          <cell r="C65" t="str">
            <v>Кобрин Павел</v>
          </cell>
          <cell r="D65">
            <v>1982</v>
          </cell>
          <cell r="F65" t="str">
            <v>ТЭЦ</v>
          </cell>
          <cell r="G65" t="str">
            <v>ТЭЦ</v>
          </cell>
        </row>
        <row r="66">
          <cell r="B66">
            <v>58</v>
          </cell>
          <cell r="C66" t="str">
            <v>Немцев Александр</v>
          </cell>
          <cell r="D66">
            <v>1989</v>
          </cell>
          <cell r="F66" t="str">
            <v>ТЭЦ</v>
          </cell>
          <cell r="G66" t="str">
            <v>ТЭЦ</v>
          </cell>
        </row>
        <row r="67">
          <cell r="B67">
            <v>59</v>
          </cell>
          <cell r="C67" t="str">
            <v>Войщев Алексей</v>
          </cell>
          <cell r="D67">
            <v>1987</v>
          </cell>
          <cell r="F67" t="str">
            <v>Доменный цех №2</v>
          </cell>
          <cell r="G67" t="str">
            <v>Доменный цех №2</v>
          </cell>
        </row>
        <row r="68">
          <cell r="B68">
            <v>60</v>
          </cell>
          <cell r="C68" t="str">
            <v>Вязьмин Алексей</v>
          </cell>
          <cell r="D68">
            <v>1995</v>
          </cell>
          <cell r="F68" t="str">
            <v>Доменный цех №2</v>
          </cell>
          <cell r="G68" t="str">
            <v>Доменный цех №2</v>
          </cell>
        </row>
        <row r="69">
          <cell r="B69">
            <v>61</v>
          </cell>
          <cell r="C69" t="str">
            <v>Шишкин Роман</v>
          </cell>
          <cell r="D69">
            <v>1985</v>
          </cell>
          <cell r="F69" t="str">
            <v>Доменный цех №2</v>
          </cell>
          <cell r="G69" t="str">
            <v>Доменный цех №2</v>
          </cell>
        </row>
        <row r="70">
          <cell r="B70">
            <v>62</v>
          </cell>
          <cell r="C70" t="str">
            <v>Мешалкин Александр</v>
          </cell>
          <cell r="D70">
            <v>1984</v>
          </cell>
          <cell r="F70" t="str">
            <v>ЦДС</v>
          </cell>
          <cell r="G70" t="str">
            <v>ЦДС</v>
          </cell>
        </row>
        <row r="71">
          <cell r="B71">
            <v>63</v>
          </cell>
          <cell r="C71" t="str">
            <v>Шабуров Олег</v>
          </cell>
          <cell r="D71">
            <v>1969</v>
          </cell>
          <cell r="F71" t="str">
            <v>ЦДС</v>
          </cell>
          <cell r="G71" t="str">
            <v>ЦДС</v>
          </cell>
        </row>
        <row r="72">
          <cell r="B72">
            <v>64</v>
          </cell>
          <cell r="C72" t="str">
            <v>Кочегаров Виталий</v>
          </cell>
          <cell r="D72">
            <v>1992</v>
          </cell>
          <cell r="F72" t="str">
            <v>Копровый цех</v>
          </cell>
          <cell r="G72" t="str">
            <v>Копровый цех</v>
          </cell>
        </row>
        <row r="73">
          <cell r="B73">
            <v>65</v>
          </cell>
          <cell r="C73" t="str">
            <v>Коростин Александр</v>
          </cell>
          <cell r="D73">
            <v>1986</v>
          </cell>
          <cell r="F73" t="str">
            <v>Копровый цех</v>
          </cell>
          <cell r="G73" t="str">
            <v>Копровый цех</v>
          </cell>
        </row>
        <row r="74">
          <cell r="B74">
            <v>66</v>
          </cell>
          <cell r="C74" t="str">
            <v>Мальцев Даниил</v>
          </cell>
          <cell r="D74">
            <v>1998</v>
          </cell>
          <cell r="F74" t="str">
            <v>Копровый цех</v>
          </cell>
          <cell r="G74" t="str">
            <v>Копровый цех</v>
          </cell>
        </row>
        <row r="75">
          <cell r="B75">
            <v>67</v>
          </cell>
          <cell r="C75" t="str">
            <v>Максимов Андрей</v>
          </cell>
          <cell r="D75">
            <v>1985</v>
          </cell>
          <cell r="F75" t="str">
            <v>Дирекция по персоналу</v>
          </cell>
          <cell r="G75" t="str">
            <v>Дирекция по персоналу</v>
          </cell>
        </row>
        <row r="76">
          <cell r="B76">
            <v>68</v>
          </cell>
          <cell r="C76" t="str">
            <v>Асеев Станислав</v>
          </cell>
          <cell r="D76">
            <v>1982</v>
          </cell>
          <cell r="F76" t="str">
            <v>Дирекция по персоналу</v>
          </cell>
          <cell r="G76" t="str">
            <v>Дирекция по персоналу</v>
          </cell>
        </row>
        <row r="77">
          <cell r="B77">
            <v>69</v>
          </cell>
          <cell r="C77" t="str">
            <v>Плотников Юрий</v>
          </cell>
          <cell r="D77">
            <v>1986</v>
          </cell>
          <cell r="F77" t="str">
            <v>Дирекция по персоналу</v>
          </cell>
          <cell r="G77" t="str">
            <v>Дирекция по персоналу</v>
          </cell>
        </row>
        <row r="78">
          <cell r="B78">
            <v>70</v>
          </cell>
          <cell r="C78" t="str">
            <v>Хованских Сергей</v>
          </cell>
          <cell r="D78">
            <v>1977</v>
          </cell>
          <cell r="F78" t="str">
            <v>Ферросплавный цех</v>
          </cell>
          <cell r="G78" t="str">
            <v>Ферросплавный цех</v>
          </cell>
        </row>
        <row r="79">
          <cell r="B79">
            <v>71</v>
          </cell>
          <cell r="C79" t="str">
            <v>Копысов А</v>
          </cell>
          <cell r="D79">
            <v>1979</v>
          </cell>
          <cell r="F79" t="str">
            <v>Ферросплавный цех</v>
          </cell>
          <cell r="G79" t="str">
            <v>Ферросплавный цех</v>
          </cell>
        </row>
        <row r="80">
          <cell r="B80">
            <v>72</v>
          </cell>
          <cell r="C80" t="str">
            <v>Анциферов Александр</v>
          </cell>
          <cell r="D80">
            <v>1989</v>
          </cell>
          <cell r="F80" t="str">
            <v>Ферросплавный цех</v>
          </cell>
          <cell r="G80" t="str">
            <v>Ферросплавный цех</v>
          </cell>
        </row>
        <row r="81">
          <cell r="B81">
            <v>73</v>
          </cell>
          <cell r="C81" t="str">
            <v>Будько Константин</v>
          </cell>
          <cell r="D81">
            <v>1971</v>
          </cell>
          <cell r="F81" t="str">
            <v>ФЛЦ</v>
          </cell>
          <cell r="G81" t="str">
            <v>ФЛЦ</v>
          </cell>
        </row>
        <row r="82">
          <cell r="B82">
            <v>74</v>
          </cell>
          <cell r="C82" t="str">
            <v>Шакирзянов Имиль</v>
          </cell>
          <cell r="D82">
            <v>1996</v>
          </cell>
          <cell r="F82" t="str">
            <v>ФЛЦ</v>
          </cell>
          <cell r="G82" t="str">
            <v>ФЛЦ</v>
          </cell>
        </row>
        <row r="83">
          <cell r="B83">
            <v>75</v>
          </cell>
          <cell r="C83" t="str">
            <v>Зуев Станислав</v>
          </cell>
          <cell r="D83">
            <v>1996</v>
          </cell>
          <cell r="F83" t="str">
            <v>ФЛЦ</v>
          </cell>
          <cell r="G83" t="str">
            <v>ФЛЦ</v>
          </cell>
        </row>
        <row r="84">
          <cell r="B84">
            <v>76</v>
          </cell>
          <cell r="C84" t="str">
            <v>Кажакин Евгений</v>
          </cell>
          <cell r="D84">
            <v>1987</v>
          </cell>
          <cell r="F84" t="str">
            <v>Стагдок</v>
          </cell>
          <cell r="G84" t="str">
            <v>Стагдок</v>
          </cell>
        </row>
        <row r="85">
          <cell r="B85">
            <v>77</v>
          </cell>
          <cell r="C85" t="str">
            <v>Невежин Вадим</v>
          </cell>
          <cell r="D85">
            <v>1989</v>
          </cell>
          <cell r="F85" t="str">
            <v>Стагдок</v>
          </cell>
          <cell r="G85" t="str">
            <v>Стагдок</v>
          </cell>
        </row>
        <row r="86">
          <cell r="B86">
            <v>78</v>
          </cell>
          <cell r="C86" t="str">
            <v>Бассангов Дмитрий</v>
          </cell>
          <cell r="D86">
            <v>1985</v>
          </cell>
          <cell r="F86" t="str">
            <v>Стагдок</v>
          </cell>
          <cell r="G86" t="str">
            <v>Стагдок</v>
          </cell>
        </row>
        <row r="87">
          <cell r="B87">
            <v>79</v>
          </cell>
          <cell r="C87" t="str">
            <v>Воронков Юрий</v>
          </cell>
          <cell r="D87">
            <v>1983</v>
          </cell>
          <cell r="F87" t="str">
            <v>Стагдок</v>
          </cell>
          <cell r="G87" t="str">
            <v>Стагдок</v>
          </cell>
        </row>
        <row r="88">
          <cell r="B88">
            <v>80</v>
          </cell>
          <cell r="C88" t="str">
            <v>Кузнецов Сергей</v>
          </cell>
          <cell r="D88">
            <v>1976</v>
          </cell>
          <cell r="F88" t="str">
            <v>Дир. по разв. сист.ремонтов</v>
          </cell>
          <cell r="G88" t="str">
            <v>Дир. по разв. сист.ремонтов</v>
          </cell>
        </row>
        <row r="89">
          <cell r="B89">
            <v>81</v>
          </cell>
          <cell r="C89" t="str">
            <v>Кожин Михаил</v>
          </cell>
          <cell r="D89">
            <v>1989</v>
          </cell>
          <cell r="F89" t="str">
            <v>Дир. по разв. сист.ремонтов</v>
          </cell>
          <cell r="G89" t="str">
            <v>Дир. по разв. сист.ремонтов</v>
          </cell>
        </row>
        <row r="90">
          <cell r="B90">
            <v>82</v>
          </cell>
          <cell r="C90" t="str">
            <v>Струков Артем</v>
          </cell>
          <cell r="D90">
            <v>1989</v>
          </cell>
          <cell r="F90" t="str">
            <v>Дир. по разв. сист.ремонтов</v>
          </cell>
          <cell r="G90" t="str">
            <v>Дир. по разв. сист.ремонтов</v>
          </cell>
        </row>
        <row r="91">
          <cell r="B91">
            <v>83</v>
          </cell>
          <cell r="C91" t="str">
            <v>Морсин Дмитрий</v>
          </cell>
          <cell r="D91">
            <v>1972</v>
          </cell>
          <cell r="F91" t="str">
            <v>ЦГП</v>
          </cell>
          <cell r="G91" t="str">
            <v>ЦГП</v>
          </cell>
        </row>
        <row r="92">
          <cell r="B92">
            <v>84</v>
          </cell>
          <cell r="C92" t="str">
            <v>Светлаков Сергей</v>
          </cell>
          <cell r="D92">
            <v>1973</v>
          </cell>
          <cell r="F92" t="str">
            <v>ЦГП</v>
          </cell>
          <cell r="G92" t="str">
            <v>ЦГП</v>
          </cell>
        </row>
        <row r="93">
          <cell r="B93">
            <v>85</v>
          </cell>
          <cell r="C93" t="str">
            <v>Панамарев Максим</v>
          </cell>
          <cell r="D93">
            <v>1996</v>
          </cell>
          <cell r="F93" t="str">
            <v>ЦГП</v>
          </cell>
          <cell r="G93" t="str">
            <v>ЦГП</v>
          </cell>
        </row>
        <row r="94">
          <cell r="B94">
            <v>86</v>
          </cell>
          <cell r="C94" t="str">
            <v>Присекин Алексей</v>
          </cell>
          <cell r="D94">
            <v>1992</v>
          </cell>
          <cell r="F94" t="str">
            <v>УОТИППБ</v>
          </cell>
          <cell r="G94" t="str">
            <v>УОТИППБ</v>
          </cell>
        </row>
        <row r="95">
          <cell r="B95">
            <v>87</v>
          </cell>
          <cell r="C95" t="str">
            <v>Крупин Владислав</v>
          </cell>
          <cell r="D95">
            <v>1986</v>
          </cell>
          <cell r="F95" t="str">
            <v>УОТИППБ</v>
          </cell>
          <cell r="G95" t="str">
            <v>УОТИППБ</v>
          </cell>
        </row>
        <row r="96">
          <cell r="B96">
            <v>88</v>
          </cell>
          <cell r="C96" t="str">
            <v>Андриеш Юрий</v>
          </cell>
          <cell r="D96">
            <v>1989</v>
          </cell>
          <cell r="F96" t="str">
            <v>УОТИППБ</v>
          </cell>
          <cell r="G96" t="str">
            <v>УОТИППБ</v>
          </cell>
        </row>
        <row r="97">
          <cell r="B97">
            <v>89</v>
          </cell>
          <cell r="C97" t="str">
            <v>Горелов Максим</v>
          </cell>
          <cell r="D97">
            <v>1983</v>
          </cell>
          <cell r="F97" t="str">
            <v>Газовый цех</v>
          </cell>
          <cell r="G97" t="str">
            <v>Газовый цех</v>
          </cell>
        </row>
        <row r="98">
          <cell r="B98">
            <v>90</v>
          </cell>
          <cell r="C98" t="str">
            <v>Ломов Станислав</v>
          </cell>
          <cell r="D98">
            <v>1989</v>
          </cell>
          <cell r="F98" t="str">
            <v>Газовый цех</v>
          </cell>
          <cell r="G98" t="str">
            <v>Газовый цех</v>
          </cell>
        </row>
        <row r="99">
          <cell r="B99">
            <v>91</v>
          </cell>
          <cell r="C99" t="str">
            <v>Чекалин Николай</v>
          </cell>
          <cell r="D99">
            <v>1977</v>
          </cell>
          <cell r="F99" t="str">
            <v>Газовый цех</v>
          </cell>
          <cell r="G99" t="str">
            <v>Газовый цех</v>
          </cell>
        </row>
        <row r="100">
          <cell r="B100">
            <v>92</v>
          </cell>
          <cell r="C100" t="str">
            <v>Скопинцев Иван</v>
          </cell>
          <cell r="D100">
            <v>1987</v>
          </cell>
          <cell r="F100" t="str">
            <v>Доменный цех №1</v>
          </cell>
          <cell r="G100" t="str">
            <v>Доменный цех №1</v>
          </cell>
        </row>
        <row r="101">
          <cell r="B101">
            <v>93</v>
          </cell>
          <cell r="C101" t="str">
            <v>Евсеев Андрей</v>
          </cell>
          <cell r="D101">
            <v>1977</v>
          </cell>
          <cell r="F101" t="str">
            <v>Доменный цех №1</v>
          </cell>
          <cell r="G101" t="str">
            <v>Доменный цех №1</v>
          </cell>
        </row>
        <row r="102">
          <cell r="B102">
            <v>94</v>
          </cell>
          <cell r="C102" t="str">
            <v>Никонов Денис</v>
          </cell>
          <cell r="D102">
            <v>1981</v>
          </cell>
          <cell r="F102" t="str">
            <v>Доменный цех №1</v>
          </cell>
          <cell r="G102" t="str">
            <v>Доменный цех №1</v>
          </cell>
        </row>
        <row r="103">
          <cell r="B103">
            <v>95</v>
          </cell>
          <cell r="C103" t="str">
            <v>Устинов Валерий</v>
          </cell>
          <cell r="D103">
            <v>1977</v>
          </cell>
          <cell r="F103" t="str">
            <v>ДЭЭ</v>
          </cell>
          <cell r="G103" t="str">
            <v>ДЭЭ</v>
          </cell>
        </row>
        <row r="104">
          <cell r="B104">
            <v>96</v>
          </cell>
          <cell r="C104" t="str">
            <v>Куприн Аркадий</v>
          </cell>
          <cell r="D104">
            <v>1992</v>
          </cell>
          <cell r="F104" t="str">
            <v>ДЭЭ</v>
          </cell>
          <cell r="G104" t="str">
            <v>ДЭЭ</v>
          </cell>
        </row>
        <row r="105">
          <cell r="B105">
            <v>97</v>
          </cell>
          <cell r="C105" t="str">
            <v>Перепелица Артур</v>
          </cell>
          <cell r="D105">
            <v>1973</v>
          </cell>
          <cell r="F105" t="str">
            <v>ДЭЭ</v>
          </cell>
          <cell r="G105" t="str">
            <v>ДЭЭ</v>
          </cell>
        </row>
        <row r="106">
          <cell r="B106">
            <v>98</v>
          </cell>
          <cell r="C106" t="str">
            <v>Борисов Дмитрий</v>
          </cell>
          <cell r="F106" t="str">
            <v>Цэлс</v>
          </cell>
          <cell r="G106" t="str">
            <v>Цэлс</v>
          </cell>
        </row>
        <row r="107">
          <cell r="B107">
            <v>99</v>
          </cell>
          <cell r="C107" t="str">
            <v>Суслин Вячеслав</v>
          </cell>
          <cell r="F107" t="str">
            <v>Цэлс</v>
          </cell>
          <cell r="G107" t="str">
            <v>Цэлс</v>
          </cell>
        </row>
        <row r="108">
          <cell r="B108">
            <v>100</v>
          </cell>
          <cell r="C108" t="str">
            <v>Ростовцев Дмитрий</v>
          </cell>
          <cell r="F108" t="str">
            <v>Цэлс</v>
          </cell>
          <cell r="G108" t="str">
            <v>Цэлс</v>
          </cell>
        </row>
        <row r="109">
          <cell r="B109">
            <v>101</v>
          </cell>
          <cell r="C109" t="str">
            <v>Ткаченко Илья</v>
          </cell>
          <cell r="F109" t="str">
            <v>Кислородный цех</v>
          </cell>
          <cell r="G109" t="str">
            <v>Кислородный цех</v>
          </cell>
        </row>
        <row r="110">
          <cell r="B110">
            <v>102</v>
          </cell>
          <cell r="C110" t="str">
            <v>Грицкевич Олег</v>
          </cell>
          <cell r="F110" t="str">
            <v>Кислородный цех</v>
          </cell>
          <cell r="G110" t="str">
            <v>Кислородный цех</v>
          </cell>
        </row>
        <row r="111">
          <cell r="B111">
            <v>103</v>
          </cell>
          <cell r="C111" t="str">
            <v>Овчинников Станислав</v>
          </cell>
          <cell r="F111" t="str">
            <v>Кислородный цех</v>
          </cell>
          <cell r="G111" t="str">
            <v>Кислородный цех</v>
          </cell>
        </row>
        <row r="112">
          <cell r="B112">
            <v>104</v>
          </cell>
          <cell r="C112" t="str">
            <v>Лисицкий Олег</v>
          </cell>
          <cell r="D112">
            <v>1970</v>
          </cell>
          <cell r="F112" t="str">
            <v>ЦВС</v>
          </cell>
          <cell r="G112" t="str">
            <v>ЦВС</v>
          </cell>
        </row>
        <row r="113">
          <cell r="B113">
            <v>105</v>
          </cell>
          <cell r="C113" t="str">
            <v>Гончаров Александр</v>
          </cell>
          <cell r="D113">
            <v>1973</v>
          </cell>
          <cell r="F113" t="str">
            <v>ЦВС</v>
          </cell>
          <cell r="G113" t="str">
            <v>ЦВС</v>
          </cell>
        </row>
        <row r="114">
          <cell r="B114">
            <v>106</v>
          </cell>
          <cell r="C114" t="str">
            <v>Максимов Андрей</v>
          </cell>
          <cell r="D114">
            <v>1980</v>
          </cell>
          <cell r="F114" t="str">
            <v>ЦВС</v>
          </cell>
          <cell r="G114" t="str">
            <v>ЦВС</v>
          </cell>
        </row>
        <row r="115">
          <cell r="B115">
            <v>107</v>
          </cell>
          <cell r="C115" t="str">
            <v>Стрельников Дмитрий</v>
          </cell>
          <cell r="D115">
            <v>1977</v>
          </cell>
          <cell r="F115" t="str">
            <v>УИПП</v>
          </cell>
          <cell r="G115" t="str">
            <v>УИПП</v>
          </cell>
        </row>
        <row r="116">
          <cell r="B116">
            <v>108</v>
          </cell>
          <cell r="C116" t="str">
            <v>Шипилов Олег</v>
          </cell>
          <cell r="D116">
            <v>1983</v>
          </cell>
          <cell r="F116" t="str">
            <v>УИПП</v>
          </cell>
          <cell r="G116" t="str">
            <v>УИПП</v>
          </cell>
        </row>
        <row r="117">
          <cell r="B117">
            <v>109</v>
          </cell>
          <cell r="C117" t="str">
            <v>Душкин Евгений</v>
          </cell>
          <cell r="D117">
            <v>1973</v>
          </cell>
          <cell r="F117" t="str">
            <v>УИПП</v>
          </cell>
          <cell r="G117" t="str">
            <v>УИПП</v>
          </cell>
        </row>
        <row r="118">
          <cell r="B118">
            <v>110</v>
          </cell>
          <cell r="C118" t="str">
            <v>Посаднев А</v>
          </cell>
          <cell r="D118">
            <v>1985</v>
          </cell>
          <cell r="F118" t="str">
            <v>Цех по ремонту металл.оборуд.</v>
          </cell>
          <cell r="G118" t="str">
            <v>Цех по ремонту металл.оборуд.</v>
          </cell>
        </row>
        <row r="119">
          <cell r="B119">
            <v>111</v>
          </cell>
          <cell r="C119" t="str">
            <v>Лаврентьев С</v>
          </cell>
          <cell r="D119">
            <v>1986</v>
          </cell>
          <cell r="F119" t="str">
            <v>Цех по ремонту металл.оборуд.</v>
          </cell>
          <cell r="G119" t="str">
            <v>Цех по ремонту металл.оборуд.</v>
          </cell>
        </row>
        <row r="120">
          <cell r="B120">
            <v>112</v>
          </cell>
          <cell r="C120" t="str">
            <v>Седых И</v>
          </cell>
          <cell r="D120">
            <v>1974</v>
          </cell>
          <cell r="F120" t="str">
            <v>Цех по ремонту металл.оборуд.</v>
          </cell>
          <cell r="G120" t="str">
            <v>Цех по ремонту металл.оборуд.</v>
          </cell>
        </row>
        <row r="121">
          <cell r="B121">
            <v>113</v>
          </cell>
          <cell r="C121" t="str">
            <v>Пашенцев Александр</v>
          </cell>
          <cell r="D121">
            <v>1970</v>
          </cell>
          <cell r="F121" t="str">
            <v>УТЭЦ</v>
          </cell>
          <cell r="G121" t="str">
            <v>УТЭЦ</v>
          </cell>
        </row>
        <row r="122">
          <cell r="B122">
            <v>114</v>
          </cell>
          <cell r="C122" t="str">
            <v>Чернышов Кирилл</v>
          </cell>
          <cell r="D122">
            <v>1991</v>
          </cell>
          <cell r="F122" t="str">
            <v>УТЭЦ</v>
          </cell>
          <cell r="G122" t="str">
            <v>УТЭЦ</v>
          </cell>
        </row>
        <row r="123">
          <cell r="B123">
            <v>115</v>
          </cell>
          <cell r="C123" t="str">
            <v>Голошубов Артем</v>
          </cell>
          <cell r="D123">
            <v>1988</v>
          </cell>
          <cell r="F123" t="str">
            <v>УТЭЦ</v>
          </cell>
          <cell r="G123" t="str">
            <v>УТЭЦ</v>
          </cell>
        </row>
        <row r="124">
          <cell r="B124">
            <v>116</v>
          </cell>
          <cell r="C124" t="str">
            <v>Толстых Дмитрий</v>
          </cell>
          <cell r="D124">
            <v>1991</v>
          </cell>
          <cell r="F124" t="str">
            <v>ДЭЭ</v>
          </cell>
          <cell r="G124" t="str">
            <v>ДЭЭ</v>
          </cell>
        </row>
        <row r="125">
          <cell r="B125">
            <v>117</v>
          </cell>
          <cell r="C125" t="str">
            <v>Васильев Никита</v>
          </cell>
          <cell r="D125">
            <v>1996</v>
          </cell>
          <cell r="F125" t="str">
            <v>ДЭЭ</v>
          </cell>
          <cell r="G125" t="str">
            <v>ДЭЭ</v>
          </cell>
        </row>
        <row r="126">
          <cell r="B126">
            <v>118</v>
          </cell>
          <cell r="C126" t="str">
            <v>Черных Никита</v>
          </cell>
          <cell r="D126">
            <v>1993</v>
          </cell>
          <cell r="F126" t="str">
            <v>ДЭЭ</v>
          </cell>
          <cell r="G126" t="str">
            <v>ДЭЭ</v>
          </cell>
        </row>
        <row r="127">
          <cell r="B127">
            <v>119</v>
          </cell>
          <cell r="C127" t="str">
            <v>Вавилкин Алексей</v>
          </cell>
          <cell r="F127" t="str">
            <v>Кислородный цех -2</v>
          </cell>
          <cell r="G127" t="str">
            <v>Кислородный цех -2</v>
          </cell>
        </row>
        <row r="128">
          <cell r="B128">
            <v>120</v>
          </cell>
          <cell r="C128" t="str">
            <v>Бизяев Сергей</v>
          </cell>
          <cell r="F128" t="str">
            <v>Кислородный цех -2</v>
          </cell>
          <cell r="G128" t="str">
            <v>Кислородный цех -2</v>
          </cell>
        </row>
        <row r="129">
          <cell r="B129">
            <v>121</v>
          </cell>
          <cell r="C129" t="str">
            <v>Селиванов Иван</v>
          </cell>
          <cell r="F129" t="str">
            <v>Кислородный цех -2</v>
          </cell>
          <cell r="G129" t="str">
            <v>Кислородный цех -2</v>
          </cell>
        </row>
        <row r="130">
          <cell r="B130">
            <v>122</v>
          </cell>
          <cell r="C130" t="str">
            <v>Голубов Иван</v>
          </cell>
          <cell r="D130">
            <v>1990</v>
          </cell>
          <cell r="F130" t="str">
            <v>Дир.по энерг.пр-ву</v>
          </cell>
          <cell r="G130" t="str">
            <v>Дир.по энерг.пр-ву</v>
          </cell>
        </row>
        <row r="131">
          <cell r="B131">
            <v>123</v>
          </cell>
          <cell r="C131" t="str">
            <v>Лопатин Сергей</v>
          </cell>
          <cell r="D131">
            <v>1984</v>
          </cell>
          <cell r="F131" t="str">
            <v>Дир.по энерг.пр-ву</v>
          </cell>
          <cell r="G131" t="str">
            <v>Дир.по энерг.пр-ву</v>
          </cell>
        </row>
      </sheetData>
      <sheetData sheetId="1" refreshError="1">
        <row r="11">
          <cell r="B11">
            <v>1</v>
          </cell>
          <cell r="C11" t="str">
            <v>Лазарев Максим</v>
          </cell>
          <cell r="D11">
            <v>1979</v>
          </cell>
          <cell r="E11">
            <v>0</v>
          </cell>
          <cell r="F11" t="str">
            <v>Теплосиловой цех</v>
          </cell>
          <cell r="G11" t="str">
            <v>Теплосиловой цех</v>
          </cell>
          <cell r="H11">
            <v>10</v>
          </cell>
          <cell r="I11">
            <v>11</v>
          </cell>
        </row>
        <row r="12">
          <cell r="B12">
            <v>2</v>
          </cell>
          <cell r="C12" t="str">
            <v>Чеботников Константин</v>
          </cell>
          <cell r="D12">
            <v>1980</v>
          </cell>
          <cell r="E12">
            <v>0</v>
          </cell>
          <cell r="F12" t="str">
            <v>Теплосиловой цех</v>
          </cell>
          <cell r="G12" t="str">
            <v>Теплосиловой цех</v>
          </cell>
          <cell r="H12">
            <v>9</v>
          </cell>
          <cell r="I12">
            <v>10</v>
          </cell>
        </row>
        <row r="13">
          <cell r="B13">
            <v>3</v>
          </cell>
          <cell r="C13" t="str">
            <v>Несмеянов Евгений</v>
          </cell>
          <cell r="D13">
            <v>1985</v>
          </cell>
          <cell r="E13">
            <v>0</v>
          </cell>
          <cell r="F13" t="str">
            <v>Теплосиловой цех</v>
          </cell>
          <cell r="G13" t="str">
            <v>Теплосиловой цех</v>
          </cell>
          <cell r="H13">
            <v>10</v>
          </cell>
          <cell r="I13">
            <v>12</v>
          </cell>
        </row>
        <row r="14">
          <cell r="B14">
            <v>4</v>
          </cell>
          <cell r="C14" t="str">
            <v>Кузнецов Денис</v>
          </cell>
          <cell r="D14">
            <v>1981</v>
          </cell>
          <cell r="E14">
            <v>0</v>
          </cell>
          <cell r="F14" t="str">
            <v>Ремонтное управление</v>
          </cell>
          <cell r="G14" t="str">
            <v>Ремонтное управление</v>
          </cell>
          <cell r="H14">
            <v>15</v>
          </cell>
          <cell r="I14">
            <v>13</v>
          </cell>
        </row>
        <row r="15">
          <cell r="B15">
            <v>5</v>
          </cell>
          <cell r="C15" t="str">
            <v>Немцев Александр</v>
          </cell>
          <cell r="D15">
            <v>1991</v>
          </cell>
          <cell r="E15">
            <v>0</v>
          </cell>
          <cell r="F15" t="str">
            <v>Ремонтное управление</v>
          </cell>
          <cell r="G15" t="str">
            <v>Ремонтное управление</v>
          </cell>
          <cell r="H15">
            <v>14</v>
          </cell>
          <cell r="I15">
            <v>15</v>
          </cell>
        </row>
        <row r="16">
          <cell r="B16">
            <v>6</v>
          </cell>
          <cell r="C16" t="str">
            <v>Баланцев Александр</v>
          </cell>
          <cell r="D16">
            <v>1966</v>
          </cell>
          <cell r="E16">
            <v>0</v>
          </cell>
          <cell r="F16" t="str">
            <v>Ремонтное управление</v>
          </cell>
          <cell r="G16" t="str">
            <v>Ремонтное управление</v>
          </cell>
          <cell r="H16">
            <v>8</v>
          </cell>
          <cell r="I16">
            <v>10</v>
          </cell>
        </row>
        <row r="17">
          <cell r="B17">
            <v>7</v>
          </cell>
          <cell r="C17" t="str">
            <v>Цисляк Роман</v>
          </cell>
          <cell r="D17">
            <v>1973</v>
          </cell>
          <cell r="E17">
            <v>0</v>
          </cell>
          <cell r="F17" t="str">
            <v>Упр.технического заказчика</v>
          </cell>
          <cell r="G17" t="str">
            <v>Упр.технического заказчика</v>
          </cell>
          <cell r="H17">
            <v>12</v>
          </cell>
          <cell r="I17">
            <v>15</v>
          </cell>
        </row>
        <row r="18">
          <cell r="B18">
            <v>8</v>
          </cell>
          <cell r="C18" t="str">
            <v>Сопоев Максим</v>
          </cell>
          <cell r="D18">
            <v>1985</v>
          </cell>
          <cell r="E18">
            <v>0</v>
          </cell>
          <cell r="F18" t="str">
            <v>Упр.технического заказчика</v>
          </cell>
          <cell r="G18" t="str">
            <v>Упр.технического заказчика</v>
          </cell>
          <cell r="H18">
            <v>8</v>
          </cell>
          <cell r="I18">
            <v>9</v>
          </cell>
        </row>
        <row r="19">
          <cell r="B19">
            <v>9</v>
          </cell>
          <cell r="C19" t="str">
            <v>Чурилин Александр</v>
          </cell>
          <cell r="D19">
            <v>1980</v>
          </cell>
          <cell r="E19">
            <v>0</v>
          </cell>
          <cell r="F19" t="str">
            <v>Упр.технического заказчика</v>
          </cell>
          <cell r="G19" t="str">
            <v>Упр.технического заказчика</v>
          </cell>
          <cell r="H19">
            <v>6</v>
          </cell>
          <cell r="I19">
            <v>10</v>
          </cell>
        </row>
        <row r="20">
          <cell r="B20">
            <v>10</v>
          </cell>
          <cell r="C20" t="str">
            <v>Бородулин Антон</v>
          </cell>
          <cell r="D20">
            <v>1980</v>
          </cell>
          <cell r="E20">
            <v>0</v>
          </cell>
          <cell r="F20" t="str">
            <v>Упр.технического заказчика</v>
          </cell>
          <cell r="G20" t="str">
            <v>Упр.технического заказчика</v>
          </cell>
          <cell r="H20">
            <v>7</v>
          </cell>
          <cell r="I20">
            <v>11</v>
          </cell>
        </row>
        <row r="21">
          <cell r="B21">
            <v>11</v>
          </cell>
          <cell r="C21" t="str">
            <v>Семенюк Максим</v>
          </cell>
          <cell r="D21">
            <v>1986</v>
          </cell>
          <cell r="E21">
            <v>0</v>
          </cell>
          <cell r="F21" t="str">
            <v>Упр.технического заказчика</v>
          </cell>
          <cell r="G21" t="str">
            <v>Упр.технического заказчика</v>
          </cell>
          <cell r="H21">
            <v>10</v>
          </cell>
          <cell r="I21">
            <v>7</v>
          </cell>
        </row>
        <row r="22">
          <cell r="B22">
            <v>12</v>
          </cell>
          <cell r="C22" t="str">
            <v>Кочуков Денис</v>
          </cell>
          <cell r="D22">
            <v>1981</v>
          </cell>
          <cell r="E22">
            <v>0</v>
          </cell>
          <cell r="F22" t="str">
            <v>Упр.технического заказчика</v>
          </cell>
          <cell r="G22" t="str">
            <v>Упр.технического заказчика</v>
          </cell>
          <cell r="H22">
            <v>7</v>
          </cell>
          <cell r="I22">
            <v>7</v>
          </cell>
        </row>
        <row r="23">
          <cell r="B23">
            <v>13</v>
          </cell>
          <cell r="C23" t="str">
            <v>Кузнецов Алексей</v>
          </cell>
          <cell r="D23">
            <v>1986</v>
          </cell>
          <cell r="E23">
            <v>0</v>
          </cell>
          <cell r="F23" t="str">
            <v>Упр.железнод.транспорта</v>
          </cell>
          <cell r="G23" t="str">
            <v>Упр.железнод.транспорта</v>
          </cell>
          <cell r="H23">
            <v>13</v>
          </cell>
          <cell r="I23">
            <v>15</v>
          </cell>
        </row>
        <row r="24">
          <cell r="B24">
            <v>14</v>
          </cell>
          <cell r="C24" t="str">
            <v>Яковлев Владислав</v>
          </cell>
          <cell r="D24">
            <v>1979</v>
          </cell>
          <cell r="E24">
            <v>0</v>
          </cell>
          <cell r="F24" t="str">
            <v>Упр.железнод.транспорта</v>
          </cell>
          <cell r="G24" t="str">
            <v>Упр.железнод.транспорта</v>
          </cell>
          <cell r="H24">
            <v>14</v>
          </cell>
          <cell r="I24">
            <v>15</v>
          </cell>
        </row>
        <row r="25">
          <cell r="B25">
            <v>15</v>
          </cell>
          <cell r="C25" t="str">
            <v>Кнышенко Виктор</v>
          </cell>
          <cell r="D25">
            <v>1973</v>
          </cell>
          <cell r="E25">
            <v>0</v>
          </cell>
          <cell r="F25" t="str">
            <v>Упр.железнод.транспорта</v>
          </cell>
          <cell r="G25" t="str">
            <v>Упр.железнод.транспорта</v>
          </cell>
          <cell r="H25">
            <v>4</v>
          </cell>
          <cell r="I25">
            <v>9</v>
          </cell>
        </row>
        <row r="26">
          <cell r="B26">
            <v>16</v>
          </cell>
          <cell r="C26" t="str">
            <v>Леонов Владимир</v>
          </cell>
          <cell r="D26">
            <v>1961</v>
          </cell>
          <cell r="E26">
            <v>0</v>
          </cell>
          <cell r="F26" t="str">
            <v>Упр.железнод.транспорта</v>
          </cell>
          <cell r="G26" t="str">
            <v>Упр.железнод.транспорта</v>
          </cell>
          <cell r="H26">
            <v>9</v>
          </cell>
          <cell r="I26">
            <v>8</v>
          </cell>
        </row>
        <row r="27">
          <cell r="B27">
            <v>17</v>
          </cell>
          <cell r="C27" t="str">
            <v>Господариков Сергей</v>
          </cell>
          <cell r="D27">
            <v>1971</v>
          </cell>
          <cell r="E27">
            <v>0</v>
          </cell>
          <cell r="F27" t="str">
            <v>Упр.железнод.транспорта</v>
          </cell>
          <cell r="G27" t="str">
            <v>Упр.железнод.транспорта</v>
          </cell>
          <cell r="H27">
            <v>9</v>
          </cell>
          <cell r="I27">
            <v>9</v>
          </cell>
        </row>
        <row r="28">
          <cell r="B28">
            <v>18</v>
          </cell>
          <cell r="C28" t="str">
            <v>Иванищев Алексей</v>
          </cell>
          <cell r="D28">
            <v>1979</v>
          </cell>
          <cell r="E28">
            <v>0</v>
          </cell>
          <cell r="F28" t="str">
            <v>Упр.железнод.транспорта</v>
          </cell>
          <cell r="G28" t="str">
            <v>Упр.железнод.транспорта</v>
          </cell>
          <cell r="H28">
            <v>10</v>
          </cell>
          <cell r="I28">
            <v>10</v>
          </cell>
        </row>
        <row r="29">
          <cell r="B29">
            <v>19</v>
          </cell>
          <cell r="C29" t="str">
            <v>Лукин Александр</v>
          </cell>
          <cell r="D29">
            <v>1973</v>
          </cell>
          <cell r="E29">
            <v>0</v>
          </cell>
          <cell r="F29" t="str">
            <v>Техническая дирекция</v>
          </cell>
          <cell r="G29" t="str">
            <v>Техническая дирекция</v>
          </cell>
          <cell r="H29">
            <v>8</v>
          </cell>
          <cell r="I29">
            <v>8</v>
          </cell>
        </row>
        <row r="30">
          <cell r="B30">
            <v>20</v>
          </cell>
          <cell r="C30" t="str">
            <v>Лукин Юрий</v>
          </cell>
          <cell r="D30">
            <v>1978</v>
          </cell>
          <cell r="E30">
            <v>0</v>
          </cell>
          <cell r="F30" t="str">
            <v>Техническая дирекция</v>
          </cell>
          <cell r="G30" t="str">
            <v>Техническая дирекция</v>
          </cell>
          <cell r="H30">
            <v>6</v>
          </cell>
          <cell r="I30">
            <v>12</v>
          </cell>
        </row>
        <row r="31">
          <cell r="B31">
            <v>21</v>
          </cell>
          <cell r="C31" t="str">
            <v>Настич Игорь</v>
          </cell>
          <cell r="D31">
            <v>1975</v>
          </cell>
          <cell r="E31">
            <v>0</v>
          </cell>
          <cell r="F31" t="str">
            <v>Техническая дирекция</v>
          </cell>
          <cell r="G31" t="str">
            <v>Техническая дирекция</v>
          </cell>
          <cell r="H31">
            <v>15</v>
          </cell>
          <cell r="I31">
            <v>12</v>
          </cell>
        </row>
        <row r="32">
          <cell r="B32">
            <v>22</v>
          </cell>
          <cell r="C32" t="str">
            <v>Лукин Станислав</v>
          </cell>
          <cell r="D32">
            <v>0</v>
          </cell>
          <cell r="E32">
            <v>0</v>
          </cell>
          <cell r="F32" t="str">
            <v>Техническая дирекция</v>
          </cell>
          <cell r="G32" t="str">
            <v>Техническая дирекция</v>
          </cell>
          <cell r="H32">
            <v>12</v>
          </cell>
          <cell r="I32">
            <v>13</v>
          </cell>
        </row>
        <row r="33">
          <cell r="B33">
            <v>23</v>
          </cell>
          <cell r="C33" t="str">
            <v>Еремеев Антон</v>
          </cell>
          <cell r="D33">
            <v>1978</v>
          </cell>
          <cell r="E33">
            <v>0</v>
          </cell>
          <cell r="F33" t="str">
            <v>УПЭ</v>
          </cell>
          <cell r="G33" t="str">
            <v>УПЭ</v>
          </cell>
          <cell r="H33">
            <v>13</v>
          </cell>
          <cell r="I33">
            <v>10</v>
          </cell>
        </row>
        <row r="34">
          <cell r="B34">
            <v>24</v>
          </cell>
          <cell r="C34" t="str">
            <v>Проняев Дмитрий</v>
          </cell>
          <cell r="D34">
            <v>1989</v>
          </cell>
          <cell r="E34">
            <v>0</v>
          </cell>
          <cell r="F34" t="str">
            <v>УПЭ</v>
          </cell>
          <cell r="G34" t="str">
            <v>УПЭ</v>
          </cell>
          <cell r="H34">
            <v>8</v>
          </cell>
          <cell r="I34">
            <v>10</v>
          </cell>
        </row>
        <row r="35">
          <cell r="B35">
            <v>25</v>
          </cell>
          <cell r="C35" t="str">
            <v>Крюков Вячеслав</v>
          </cell>
          <cell r="D35">
            <v>1965</v>
          </cell>
          <cell r="E35">
            <v>0</v>
          </cell>
          <cell r="F35" t="str">
            <v>УПЭ</v>
          </cell>
          <cell r="G35" t="str">
            <v>УПЭ</v>
          </cell>
          <cell r="H35">
            <v>11</v>
          </cell>
          <cell r="I35">
            <v>9</v>
          </cell>
        </row>
        <row r="36">
          <cell r="B36">
            <v>26</v>
          </cell>
          <cell r="C36" t="str">
            <v>Епифанцев Константин</v>
          </cell>
          <cell r="D36">
            <v>1983</v>
          </cell>
          <cell r="E36">
            <v>0</v>
          </cell>
          <cell r="F36" t="str">
            <v>Доменный цех №2</v>
          </cell>
          <cell r="G36" t="str">
            <v>Доменный цех №2</v>
          </cell>
          <cell r="H36">
            <v>15</v>
          </cell>
          <cell r="I36">
            <v>13</v>
          </cell>
        </row>
        <row r="37">
          <cell r="B37">
            <v>27</v>
          </cell>
          <cell r="C37" t="str">
            <v>Лебедев Павел</v>
          </cell>
          <cell r="D37">
            <v>1986</v>
          </cell>
          <cell r="E37">
            <v>0</v>
          </cell>
          <cell r="F37" t="str">
            <v>Доменный цех №2</v>
          </cell>
          <cell r="G37" t="str">
            <v>Доменный цех №2</v>
          </cell>
          <cell r="H37">
            <v>8</v>
          </cell>
          <cell r="I37">
            <v>6</v>
          </cell>
        </row>
        <row r="38">
          <cell r="B38">
            <v>28</v>
          </cell>
          <cell r="C38" t="str">
            <v>Тимохин Павел</v>
          </cell>
          <cell r="D38">
            <v>1989</v>
          </cell>
          <cell r="E38">
            <v>0</v>
          </cell>
          <cell r="F38" t="str">
            <v>Доменный цех №2</v>
          </cell>
          <cell r="G38" t="str">
            <v>Доменный цех №2</v>
          </cell>
          <cell r="H38">
            <v>7</v>
          </cell>
          <cell r="I38">
            <v>12</v>
          </cell>
        </row>
        <row r="39">
          <cell r="B39">
            <v>29</v>
          </cell>
          <cell r="C39" t="str">
            <v>Милютинский Лев</v>
          </cell>
          <cell r="D39">
            <v>1979</v>
          </cell>
          <cell r="E39">
            <v>0</v>
          </cell>
          <cell r="F39" t="str">
            <v>НЛМК-инженеринг</v>
          </cell>
          <cell r="G39" t="str">
            <v>НЛМК-инженеринг</v>
          </cell>
          <cell r="H39">
            <v>12</v>
          </cell>
          <cell r="I39">
            <v>15</v>
          </cell>
        </row>
        <row r="40">
          <cell r="B40">
            <v>30</v>
          </cell>
          <cell r="C40" t="str">
            <v>Боровков Олег</v>
          </cell>
          <cell r="D40">
            <v>1986</v>
          </cell>
          <cell r="E40">
            <v>0</v>
          </cell>
          <cell r="F40" t="str">
            <v>НЛМК-инженеринг</v>
          </cell>
          <cell r="G40" t="str">
            <v>НЛМК-инженеринг</v>
          </cell>
          <cell r="H40">
            <v>12</v>
          </cell>
          <cell r="I40">
            <v>14</v>
          </cell>
        </row>
        <row r="41">
          <cell r="B41">
            <v>31</v>
          </cell>
          <cell r="C41" t="str">
            <v>Басарев Михаил</v>
          </cell>
          <cell r="D41">
            <v>1989</v>
          </cell>
          <cell r="E41">
            <v>0</v>
          </cell>
          <cell r="F41" t="str">
            <v>НЛМК-инженеринг</v>
          </cell>
          <cell r="G41" t="str">
            <v>НЛМК-инженеринг</v>
          </cell>
          <cell r="H41">
            <v>12</v>
          </cell>
          <cell r="I41">
            <v>7</v>
          </cell>
        </row>
        <row r="42">
          <cell r="B42">
            <v>32</v>
          </cell>
          <cell r="C42" t="str">
            <v>Семенов Олег</v>
          </cell>
          <cell r="D42">
            <v>1976</v>
          </cell>
          <cell r="E42">
            <v>0</v>
          </cell>
          <cell r="F42" t="str">
            <v>АГЦ</v>
          </cell>
          <cell r="G42" t="str">
            <v>АГЦ</v>
          </cell>
          <cell r="H42">
            <v>11</v>
          </cell>
          <cell r="I42">
            <v>9</v>
          </cell>
        </row>
        <row r="43">
          <cell r="B43">
            <v>33</v>
          </cell>
          <cell r="C43" t="str">
            <v>Токарев Антон</v>
          </cell>
          <cell r="D43">
            <v>1985</v>
          </cell>
          <cell r="E43">
            <v>0</v>
          </cell>
          <cell r="F43" t="str">
            <v>АГЦ</v>
          </cell>
          <cell r="G43" t="str">
            <v>АГЦ</v>
          </cell>
          <cell r="H43">
            <v>8</v>
          </cell>
          <cell r="I43">
            <v>7</v>
          </cell>
        </row>
        <row r="44">
          <cell r="B44">
            <v>34</v>
          </cell>
          <cell r="C44" t="str">
            <v>Сотников Александр</v>
          </cell>
          <cell r="D44">
            <v>1982</v>
          </cell>
          <cell r="E44">
            <v>0</v>
          </cell>
          <cell r="F44" t="str">
            <v>АГЦ</v>
          </cell>
          <cell r="G44" t="str">
            <v>АГЦ</v>
          </cell>
          <cell r="H44">
            <v>13</v>
          </cell>
          <cell r="I44">
            <v>14</v>
          </cell>
        </row>
        <row r="45">
          <cell r="B45">
            <v>35</v>
          </cell>
          <cell r="C45" t="str">
            <v>Воскобойников Роман</v>
          </cell>
          <cell r="D45">
            <v>1984</v>
          </cell>
          <cell r="E45">
            <v>0</v>
          </cell>
          <cell r="F45" t="str">
            <v>АГЦ</v>
          </cell>
          <cell r="G45" t="str">
            <v>АГЦ</v>
          </cell>
          <cell r="H45">
            <v>11</v>
          </cell>
          <cell r="I45">
            <v>5</v>
          </cell>
        </row>
        <row r="46">
          <cell r="B46">
            <v>36</v>
          </cell>
          <cell r="C46" t="str">
            <v>Лысенко Александр</v>
          </cell>
          <cell r="D46">
            <v>1984</v>
          </cell>
          <cell r="E46">
            <v>0</v>
          </cell>
          <cell r="F46" t="str">
            <v>АГЦ</v>
          </cell>
          <cell r="G46" t="str">
            <v>АГЦ</v>
          </cell>
          <cell r="H46">
            <v>4</v>
          </cell>
          <cell r="I46">
            <v>3</v>
          </cell>
        </row>
        <row r="47">
          <cell r="B47">
            <v>37</v>
          </cell>
          <cell r="C47" t="str">
            <v>Лобадин Владимир</v>
          </cell>
          <cell r="D47">
            <v>1962</v>
          </cell>
          <cell r="E47">
            <v>0</v>
          </cell>
          <cell r="F47" t="str">
            <v>АГЦ</v>
          </cell>
          <cell r="G47" t="str">
            <v>АГЦ</v>
          </cell>
          <cell r="H47">
            <v>3</v>
          </cell>
          <cell r="I47">
            <v>6</v>
          </cell>
        </row>
        <row r="48">
          <cell r="B48">
            <v>38</v>
          </cell>
          <cell r="C48" t="str">
            <v>Безрукавников Андрей</v>
          </cell>
          <cell r="D48">
            <v>1981</v>
          </cell>
          <cell r="E48">
            <v>0</v>
          </cell>
          <cell r="F48" t="str">
            <v>НЛМК-инженеринг</v>
          </cell>
          <cell r="G48" t="str">
            <v>НЛМК-инженеринг</v>
          </cell>
          <cell r="H48">
            <v>9</v>
          </cell>
          <cell r="I48">
            <v>10</v>
          </cell>
        </row>
        <row r="49">
          <cell r="B49">
            <v>39</v>
          </cell>
          <cell r="C49" t="str">
            <v>Стрельников Денис</v>
          </cell>
          <cell r="D49">
            <v>1986</v>
          </cell>
          <cell r="E49">
            <v>0</v>
          </cell>
          <cell r="F49" t="str">
            <v>НЛМК-инженеринг</v>
          </cell>
          <cell r="G49" t="str">
            <v>НЛМК-инженеринг</v>
          </cell>
          <cell r="H49">
            <v>9</v>
          </cell>
          <cell r="I49">
            <v>8</v>
          </cell>
        </row>
        <row r="50">
          <cell r="B50">
            <v>40</v>
          </cell>
          <cell r="C50" t="str">
            <v>Петунин Петр</v>
          </cell>
          <cell r="D50">
            <v>1981</v>
          </cell>
          <cell r="E50">
            <v>0</v>
          </cell>
          <cell r="F50" t="str">
            <v>НЛМК-инженеринг</v>
          </cell>
          <cell r="G50" t="str">
            <v>НЛМК-инженеринг</v>
          </cell>
          <cell r="H50">
            <v>9</v>
          </cell>
          <cell r="I50">
            <v>8</v>
          </cell>
        </row>
        <row r="51">
          <cell r="B51">
            <v>41</v>
          </cell>
          <cell r="C51" t="str">
            <v>Корчагин Александр</v>
          </cell>
          <cell r="D51">
            <v>1973</v>
          </cell>
          <cell r="E51">
            <v>0</v>
          </cell>
          <cell r="F51" t="str">
            <v>ЦРПО (214)</v>
          </cell>
          <cell r="G51" t="str">
            <v>ЦРПО (214)</v>
          </cell>
          <cell r="H51">
            <v>5</v>
          </cell>
          <cell r="I51">
            <v>6</v>
          </cell>
        </row>
        <row r="52">
          <cell r="B52">
            <v>42</v>
          </cell>
          <cell r="C52" t="str">
            <v>Оськин Игорь</v>
          </cell>
          <cell r="D52">
            <v>1966</v>
          </cell>
          <cell r="E52">
            <v>0</v>
          </cell>
          <cell r="F52" t="str">
            <v>ЦРПО (214)</v>
          </cell>
          <cell r="G52" t="str">
            <v>ЦРПО (214)</v>
          </cell>
          <cell r="H52">
            <v>6</v>
          </cell>
          <cell r="I52">
            <v>10</v>
          </cell>
        </row>
        <row r="53">
          <cell r="B53">
            <v>43</v>
          </cell>
          <cell r="C53" t="str">
            <v>Курочка Иван</v>
          </cell>
          <cell r="D53">
            <v>1968</v>
          </cell>
          <cell r="E53">
            <v>0</v>
          </cell>
          <cell r="F53" t="str">
            <v>ЦРПО (214)</v>
          </cell>
          <cell r="G53" t="str">
            <v>ЦРПО (214)</v>
          </cell>
          <cell r="H53">
            <v>2</v>
          </cell>
          <cell r="I53">
            <v>5</v>
          </cell>
        </row>
        <row r="54">
          <cell r="B54">
            <v>44</v>
          </cell>
          <cell r="C54" t="str">
            <v>Яричин В</v>
          </cell>
          <cell r="D54">
            <v>1978</v>
          </cell>
          <cell r="E54">
            <v>0</v>
          </cell>
          <cell r="F54" t="str">
            <v>СМТ</v>
          </cell>
          <cell r="G54" t="str">
            <v>СМТ</v>
          </cell>
          <cell r="H54">
            <v>6</v>
          </cell>
          <cell r="I54">
            <v>7</v>
          </cell>
        </row>
        <row r="55">
          <cell r="B55">
            <v>45</v>
          </cell>
          <cell r="C55" t="str">
            <v>Цуканов Денис</v>
          </cell>
          <cell r="D55">
            <v>1984</v>
          </cell>
          <cell r="E55">
            <v>0</v>
          </cell>
          <cell r="F55" t="str">
            <v>СМТ</v>
          </cell>
          <cell r="G55" t="str">
            <v>СМТ</v>
          </cell>
          <cell r="H55">
            <v>13</v>
          </cell>
          <cell r="I55">
            <v>12</v>
          </cell>
        </row>
        <row r="56">
          <cell r="B56">
            <v>46</v>
          </cell>
          <cell r="C56" t="str">
            <v>Черных А</v>
          </cell>
          <cell r="D56">
            <v>1987</v>
          </cell>
          <cell r="E56">
            <v>0</v>
          </cell>
          <cell r="F56" t="str">
            <v>СМТ</v>
          </cell>
          <cell r="G56" t="str">
            <v>СМТ</v>
          </cell>
          <cell r="H56">
            <v>14</v>
          </cell>
          <cell r="I56">
            <v>12</v>
          </cell>
        </row>
        <row r="57">
          <cell r="B57">
            <v>47</v>
          </cell>
          <cell r="C57" t="str">
            <v>Гоппов Никита</v>
          </cell>
          <cell r="D57">
            <v>1986</v>
          </cell>
          <cell r="E57">
            <v>0</v>
          </cell>
          <cell r="F57" t="str">
            <v>СМТ</v>
          </cell>
          <cell r="G57" t="str">
            <v>СМТ</v>
          </cell>
          <cell r="H57">
            <v>7</v>
          </cell>
          <cell r="I57">
            <v>11</v>
          </cell>
        </row>
        <row r="58">
          <cell r="B58">
            <v>48</v>
          </cell>
          <cell r="C58" t="str">
            <v>Блинов Андрей</v>
          </cell>
          <cell r="D58">
            <v>1981</v>
          </cell>
          <cell r="E58">
            <v>0</v>
          </cell>
          <cell r="F58" t="str">
            <v>СМТ</v>
          </cell>
          <cell r="G58" t="str">
            <v>СМТ</v>
          </cell>
          <cell r="H58">
            <v>14</v>
          </cell>
          <cell r="I58">
            <v>11</v>
          </cell>
        </row>
        <row r="59">
          <cell r="B59">
            <v>49</v>
          </cell>
          <cell r="C59" t="str">
            <v>Самойлов Алексей</v>
          </cell>
          <cell r="D59">
            <v>1977</v>
          </cell>
          <cell r="E59">
            <v>0</v>
          </cell>
          <cell r="F59" t="str">
            <v>СМТ</v>
          </cell>
          <cell r="G59" t="str">
            <v>СМТ</v>
          </cell>
          <cell r="H59">
            <v>8</v>
          </cell>
          <cell r="I59">
            <v>8</v>
          </cell>
        </row>
        <row r="60">
          <cell r="B60">
            <v>50</v>
          </cell>
          <cell r="C60" t="str">
            <v>Яриков Михаил</v>
          </cell>
          <cell r="D60">
            <v>1969</v>
          </cell>
          <cell r="E60">
            <v>0</v>
          </cell>
          <cell r="F60" t="str">
            <v>Ремонтное управление</v>
          </cell>
          <cell r="G60" t="str">
            <v>Ремонтное управление</v>
          </cell>
          <cell r="H60">
            <v>8</v>
          </cell>
          <cell r="I60">
            <v>8</v>
          </cell>
        </row>
        <row r="61">
          <cell r="B61">
            <v>51</v>
          </cell>
          <cell r="C61" t="str">
            <v>Золотухин Александр</v>
          </cell>
          <cell r="D61">
            <v>1983</v>
          </cell>
          <cell r="E61">
            <v>0</v>
          </cell>
          <cell r="F61" t="str">
            <v>Ремонтное управление</v>
          </cell>
          <cell r="G61" t="str">
            <v>Ремонтное управление</v>
          </cell>
          <cell r="H61">
            <v>13</v>
          </cell>
          <cell r="I61">
            <v>14</v>
          </cell>
        </row>
        <row r="62">
          <cell r="B62">
            <v>52</v>
          </cell>
          <cell r="C62" t="str">
            <v>Мещеряков Данил</v>
          </cell>
          <cell r="D62">
            <v>1991</v>
          </cell>
          <cell r="E62">
            <v>0</v>
          </cell>
          <cell r="F62" t="str">
            <v>Ремонтное управление</v>
          </cell>
          <cell r="G62" t="str">
            <v>Ремонтное управление</v>
          </cell>
          <cell r="H62">
            <v>10</v>
          </cell>
          <cell r="I62">
            <v>7</v>
          </cell>
        </row>
        <row r="63">
          <cell r="B63">
            <v>53</v>
          </cell>
          <cell r="C63" t="str">
            <v>Рыбаков М.</v>
          </cell>
          <cell r="D63">
            <v>1975</v>
          </cell>
          <cell r="E63">
            <v>0</v>
          </cell>
          <cell r="F63" t="str">
            <v>ЦХПП</v>
          </cell>
          <cell r="G63" t="str">
            <v>ЦХПП</v>
          </cell>
          <cell r="H63">
            <v>12</v>
          </cell>
          <cell r="I63">
            <v>13</v>
          </cell>
        </row>
        <row r="64">
          <cell r="B64">
            <v>54</v>
          </cell>
          <cell r="C64" t="str">
            <v>Каменьков А.</v>
          </cell>
          <cell r="D64">
            <v>0</v>
          </cell>
          <cell r="E64">
            <v>0</v>
          </cell>
          <cell r="F64" t="str">
            <v>ЦХПП</v>
          </cell>
          <cell r="G64" t="str">
            <v>ЦХПП</v>
          </cell>
          <cell r="H64">
            <v>10</v>
          </cell>
          <cell r="I64">
            <v>8</v>
          </cell>
        </row>
        <row r="65">
          <cell r="B65">
            <v>55</v>
          </cell>
          <cell r="C65" t="str">
            <v>Черкашин А.</v>
          </cell>
          <cell r="D65">
            <v>1984</v>
          </cell>
          <cell r="E65">
            <v>0</v>
          </cell>
          <cell r="F65" t="str">
            <v>ЦХПП</v>
          </cell>
          <cell r="G65" t="str">
            <v>ЦХПП</v>
          </cell>
          <cell r="H65">
            <v>12</v>
          </cell>
          <cell r="I65">
            <v>12</v>
          </cell>
        </row>
        <row r="66">
          <cell r="B66">
            <v>56</v>
          </cell>
          <cell r="C66" t="str">
            <v>Фирсов Дмитрий</v>
          </cell>
          <cell r="D66">
            <v>1990</v>
          </cell>
          <cell r="E66">
            <v>0</v>
          </cell>
          <cell r="F66" t="str">
            <v>ТЭЦ</v>
          </cell>
          <cell r="G66" t="str">
            <v>ТЭЦ</v>
          </cell>
          <cell r="H66">
            <v>12</v>
          </cell>
          <cell r="I66">
            <v>10</v>
          </cell>
        </row>
        <row r="67">
          <cell r="B67">
            <v>57</v>
          </cell>
          <cell r="C67" t="str">
            <v>Кобрин Павел</v>
          </cell>
          <cell r="D67">
            <v>1982</v>
          </cell>
          <cell r="E67">
            <v>0</v>
          </cell>
          <cell r="F67" t="str">
            <v>ТЭЦ</v>
          </cell>
          <cell r="G67" t="str">
            <v>ТЭЦ</v>
          </cell>
          <cell r="H67">
            <v>9</v>
          </cell>
          <cell r="I67">
            <v>10</v>
          </cell>
        </row>
        <row r="68">
          <cell r="B68">
            <v>58</v>
          </cell>
          <cell r="C68" t="str">
            <v>Немцев Александр</v>
          </cell>
          <cell r="D68">
            <v>1989</v>
          </cell>
          <cell r="E68">
            <v>0</v>
          </cell>
          <cell r="F68" t="str">
            <v>ТЭЦ</v>
          </cell>
          <cell r="G68" t="str">
            <v>ТЭЦ</v>
          </cell>
          <cell r="H68">
            <v>10</v>
          </cell>
          <cell r="I68">
            <v>11</v>
          </cell>
        </row>
        <row r="69">
          <cell r="B69">
            <v>59</v>
          </cell>
          <cell r="C69" t="str">
            <v>Войщев Алексей</v>
          </cell>
          <cell r="D69">
            <v>1987</v>
          </cell>
          <cell r="E69">
            <v>0</v>
          </cell>
          <cell r="F69" t="str">
            <v>Доменный цех №2</v>
          </cell>
          <cell r="G69" t="str">
            <v>Доменный цех №2</v>
          </cell>
          <cell r="H69">
            <v>14</v>
          </cell>
          <cell r="I69">
            <v>12</v>
          </cell>
        </row>
        <row r="70">
          <cell r="B70">
            <v>60</v>
          </cell>
          <cell r="C70" t="str">
            <v>Вязьмин Алексей</v>
          </cell>
          <cell r="D70">
            <v>1995</v>
          </cell>
          <cell r="E70">
            <v>0</v>
          </cell>
          <cell r="F70" t="str">
            <v>Доменный цех №2</v>
          </cell>
          <cell r="G70" t="str">
            <v>Доменный цех №2</v>
          </cell>
          <cell r="H70">
            <v>15</v>
          </cell>
          <cell r="I70">
            <v>11</v>
          </cell>
        </row>
        <row r="71">
          <cell r="B71">
            <v>61</v>
          </cell>
          <cell r="C71" t="str">
            <v>Шишкин Роман</v>
          </cell>
          <cell r="D71">
            <v>1985</v>
          </cell>
          <cell r="E71">
            <v>0</v>
          </cell>
          <cell r="F71" t="str">
            <v>Доменный цех №2</v>
          </cell>
          <cell r="G71" t="str">
            <v>Доменный цех №2</v>
          </cell>
          <cell r="H71">
            <v>11</v>
          </cell>
          <cell r="I71">
            <v>11</v>
          </cell>
        </row>
        <row r="72">
          <cell r="B72">
            <v>62</v>
          </cell>
          <cell r="C72" t="str">
            <v>Мешалкин Александр</v>
          </cell>
          <cell r="D72">
            <v>1984</v>
          </cell>
          <cell r="E72">
            <v>0</v>
          </cell>
          <cell r="F72" t="str">
            <v>ЦДС</v>
          </cell>
          <cell r="G72" t="str">
            <v>ЦДС</v>
          </cell>
          <cell r="H72">
            <v>12</v>
          </cell>
          <cell r="I72">
            <v>10</v>
          </cell>
        </row>
        <row r="73">
          <cell r="B73">
            <v>63</v>
          </cell>
          <cell r="C73" t="str">
            <v>Шабуров Олег</v>
          </cell>
          <cell r="D73">
            <v>1969</v>
          </cell>
          <cell r="E73">
            <v>0</v>
          </cell>
          <cell r="F73" t="str">
            <v>ЦДС</v>
          </cell>
          <cell r="G73" t="str">
            <v>ЦДС</v>
          </cell>
          <cell r="H73">
            <v>9</v>
          </cell>
          <cell r="I73">
            <v>9</v>
          </cell>
        </row>
        <row r="74">
          <cell r="B74">
            <v>64</v>
          </cell>
          <cell r="C74" t="str">
            <v>Кочегаров Виталий</v>
          </cell>
          <cell r="D74">
            <v>1992</v>
          </cell>
          <cell r="E74">
            <v>0</v>
          </cell>
          <cell r="F74" t="str">
            <v>Копровый цех</v>
          </cell>
          <cell r="G74" t="str">
            <v>Копровый цех</v>
          </cell>
          <cell r="H74">
            <v>10</v>
          </cell>
          <cell r="I74">
            <v>13</v>
          </cell>
        </row>
        <row r="75">
          <cell r="B75">
            <v>65</v>
          </cell>
          <cell r="C75" t="str">
            <v>Коростин Александр</v>
          </cell>
          <cell r="D75">
            <v>1986</v>
          </cell>
          <cell r="E75">
            <v>0</v>
          </cell>
          <cell r="F75" t="str">
            <v>Копровый цех</v>
          </cell>
          <cell r="G75" t="str">
            <v>Копровый цех</v>
          </cell>
          <cell r="H75">
            <v>13</v>
          </cell>
          <cell r="I75">
            <v>5</v>
          </cell>
        </row>
        <row r="76">
          <cell r="B76">
            <v>66</v>
          </cell>
          <cell r="C76" t="str">
            <v>Мальцев Даниил</v>
          </cell>
          <cell r="D76">
            <v>1998</v>
          </cell>
          <cell r="E76">
            <v>0</v>
          </cell>
          <cell r="F76" t="str">
            <v>Копровый цех</v>
          </cell>
          <cell r="G76" t="str">
            <v>Копровый цех</v>
          </cell>
          <cell r="H76">
            <v>11</v>
          </cell>
          <cell r="I76">
            <v>10</v>
          </cell>
        </row>
        <row r="77">
          <cell r="B77">
            <v>67</v>
          </cell>
          <cell r="C77" t="str">
            <v>Максимов Андрей</v>
          </cell>
          <cell r="D77">
            <v>1985</v>
          </cell>
          <cell r="E77">
            <v>0</v>
          </cell>
          <cell r="F77" t="str">
            <v>Дирекция по персоналу</v>
          </cell>
          <cell r="G77" t="str">
            <v>Дирекция по персоналу</v>
          </cell>
          <cell r="H77">
            <v>12</v>
          </cell>
          <cell r="I77">
            <v>15</v>
          </cell>
        </row>
        <row r="78">
          <cell r="B78">
            <v>68</v>
          </cell>
          <cell r="C78" t="str">
            <v>Асеев Станислав</v>
          </cell>
          <cell r="D78">
            <v>1982</v>
          </cell>
          <cell r="E78">
            <v>0</v>
          </cell>
          <cell r="F78" t="str">
            <v>Дирекция по персоналу</v>
          </cell>
          <cell r="G78" t="str">
            <v>Дирекция по персоналу</v>
          </cell>
          <cell r="H78">
            <v>10</v>
          </cell>
          <cell r="I78">
            <v>5</v>
          </cell>
        </row>
        <row r="79">
          <cell r="B79">
            <v>69</v>
          </cell>
          <cell r="C79" t="str">
            <v>Плотников Юрий</v>
          </cell>
          <cell r="D79">
            <v>1986</v>
          </cell>
          <cell r="E79">
            <v>0</v>
          </cell>
          <cell r="F79" t="str">
            <v>Дирекция по персоналу</v>
          </cell>
          <cell r="G79" t="str">
            <v>Дирекция по персоналу</v>
          </cell>
          <cell r="H79">
            <v>13</v>
          </cell>
          <cell r="I79">
            <v>8</v>
          </cell>
        </row>
        <row r="80">
          <cell r="B80">
            <v>70</v>
          </cell>
          <cell r="C80" t="str">
            <v>Хованских Сергей</v>
          </cell>
          <cell r="D80">
            <v>1977</v>
          </cell>
          <cell r="E80">
            <v>0</v>
          </cell>
          <cell r="F80" t="str">
            <v>Ферросплавный цех</v>
          </cell>
          <cell r="G80" t="str">
            <v>Ферросплавный цех</v>
          </cell>
          <cell r="H80">
            <v>7</v>
          </cell>
          <cell r="I80">
            <v>10</v>
          </cell>
        </row>
        <row r="81">
          <cell r="B81">
            <v>71</v>
          </cell>
          <cell r="C81" t="str">
            <v>Копысов А</v>
          </cell>
          <cell r="D81">
            <v>1979</v>
          </cell>
          <cell r="E81">
            <v>0</v>
          </cell>
          <cell r="F81" t="str">
            <v>Ферросплавный цех</v>
          </cell>
          <cell r="G81" t="str">
            <v>Ферросплавный цех</v>
          </cell>
          <cell r="H81">
            <v>10</v>
          </cell>
          <cell r="I81">
            <v>15</v>
          </cell>
        </row>
        <row r="82">
          <cell r="B82">
            <v>72</v>
          </cell>
          <cell r="C82" t="str">
            <v>Анциферов Александр</v>
          </cell>
          <cell r="D82">
            <v>1989</v>
          </cell>
          <cell r="E82">
            <v>0</v>
          </cell>
          <cell r="F82" t="str">
            <v>Ферросплавный цех</v>
          </cell>
          <cell r="G82" t="str">
            <v>Ферросплавный цех</v>
          </cell>
          <cell r="H82">
            <v>6</v>
          </cell>
          <cell r="I82">
            <v>11</v>
          </cell>
        </row>
        <row r="83">
          <cell r="B83">
            <v>73</v>
          </cell>
          <cell r="C83" t="str">
            <v>Будько Константин</v>
          </cell>
          <cell r="D83">
            <v>1971</v>
          </cell>
          <cell r="E83">
            <v>0</v>
          </cell>
          <cell r="F83" t="str">
            <v>ФЛЦ</v>
          </cell>
          <cell r="G83" t="str">
            <v>ФЛЦ</v>
          </cell>
          <cell r="H83">
            <v>13</v>
          </cell>
          <cell r="I83">
            <v>11</v>
          </cell>
        </row>
        <row r="84">
          <cell r="B84">
            <v>74</v>
          </cell>
          <cell r="C84" t="str">
            <v>Шакирзянов Имиль</v>
          </cell>
          <cell r="D84">
            <v>1996</v>
          </cell>
          <cell r="E84">
            <v>0</v>
          </cell>
          <cell r="F84" t="str">
            <v>ФЛЦ</v>
          </cell>
          <cell r="G84" t="str">
            <v>ФЛЦ</v>
          </cell>
          <cell r="H84">
            <v>10</v>
          </cell>
          <cell r="I84">
            <v>10</v>
          </cell>
        </row>
        <row r="85">
          <cell r="B85">
            <v>75</v>
          </cell>
          <cell r="C85" t="str">
            <v>Зуев Станислав</v>
          </cell>
          <cell r="D85">
            <v>1996</v>
          </cell>
          <cell r="E85">
            <v>0</v>
          </cell>
          <cell r="F85" t="str">
            <v>ФЛЦ</v>
          </cell>
          <cell r="G85" t="str">
            <v>ФЛЦ</v>
          </cell>
          <cell r="H85">
            <v>9</v>
          </cell>
          <cell r="I85">
            <v>9</v>
          </cell>
        </row>
        <row r="86">
          <cell r="B86">
            <v>76</v>
          </cell>
          <cell r="C86" t="str">
            <v>Кажакин Евгений</v>
          </cell>
          <cell r="D86">
            <v>1987</v>
          </cell>
          <cell r="E86">
            <v>0</v>
          </cell>
          <cell r="F86" t="str">
            <v>Стагдок</v>
          </cell>
          <cell r="G86" t="str">
            <v>Стагдок</v>
          </cell>
          <cell r="H86">
            <v>13</v>
          </cell>
          <cell r="I86">
            <v>14</v>
          </cell>
        </row>
        <row r="87">
          <cell r="B87">
            <v>77</v>
          </cell>
          <cell r="C87" t="str">
            <v>Невежин Вадим</v>
          </cell>
          <cell r="D87">
            <v>1989</v>
          </cell>
          <cell r="E87">
            <v>0</v>
          </cell>
          <cell r="F87" t="str">
            <v>Стагдок</v>
          </cell>
          <cell r="G87" t="str">
            <v>Стагдок</v>
          </cell>
          <cell r="H87">
            <v>10</v>
          </cell>
          <cell r="I87">
            <v>10</v>
          </cell>
        </row>
        <row r="88">
          <cell r="B88">
            <v>78</v>
          </cell>
          <cell r="C88" t="str">
            <v>Бассангов Дмитрий</v>
          </cell>
          <cell r="D88">
            <v>1985</v>
          </cell>
          <cell r="E88">
            <v>0</v>
          </cell>
          <cell r="F88" t="str">
            <v>Стагдок</v>
          </cell>
          <cell r="G88" t="str">
            <v>Стагдок</v>
          </cell>
          <cell r="H88">
            <v>13</v>
          </cell>
          <cell r="I88">
            <v>6</v>
          </cell>
        </row>
        <row r="89">
          <cell r="B89">
            <v>79</v>
          </cell>
          <cell r="C89" t="str">
            <v>Воронков Юрий</v>
          </cell>
          <cell r="D89">
            <v>1983</v>
          </cell>
          <cell r="E89">
            <v>0</v>
          </cell>
          <cell r="F89" t="str">
            <v>Стагдок</v>
          </cell>
          <cell r="G89" t="str">
            <v>Стагдок</v>
          </cell>
          <cell r="H89">
            <v>8</v>
          </cell>
          <cell r="I89">
            <v>8</v>
          </cell>
        </row>
        <row r="90">
          <cell r="B90">
            <v>80</v>
          </cell>
          <cell r="C90" t="str">
            <v>Кузнецов Сергей</v>
          </cell>
          <cell r="D90">
            <v>1976</v>
          </cell>
          <cell r="E90">
            <v>0</v>
          </cell>
          <cell r="F90" t="str">
            <v>Дир. по разв. сист.ремонтов</v>
          </cell>
          <cell r="G90" t="str">
            <v>Дир. по разв. сист.ремонтов</v>
          </cell>
          <cell r="H90">
            <v>14</v>
          </cell>
          <cell r="I90">
            <v>13</v>
          </cell>
        </row>
        <row r="91">
          <cell r="B91">
            <v>81</v>
          </cell>
          <cell r="C91" t="str">
            <v>Кожин Михаил</v>
          </cell>
          <cell r="D91">
            <v>1989</v>
          </cell>
          <cell r="E91">
            <v>0</v>
          </cell>
          <cell r="F91" t="str">
            <v>Дир. по разв. сист.ремонтов</v>
          </cell>
          <cell r="G91" t="str">
            <v>Дир. по разв. сист.ремонтов</v>
          </cell>
          <cell r="H91">
            <v>6</v>
          </cell>
          <cell r="I91">
            <v>13</v>
          </cell>
        </row>
        <row r="92">
          <cell r="B92">
            <v>82</v>
          </cell>
          <cell r="C92" t="str">
            <v>Струков Артем</v>
          </cell>
          <cell r="D92">
            <v>1989</v>
          </cell>
          <cell r="E92">
            <v>0</v>
          </cell>
          <cell r="F92" t="str">
            <v>Дир. по разв. сист.ремонтов</v>
          </cell>
          <cell r="G92" t="str">
            <v>Дир. по разв. сист.ремонтов</v>
          </cell>
          <cell r="H92">
            <v>8</v>
          </cell>
          <cell r="I92">
            <v>12</v>
          </cell>
        </row>
        <row r="93">
          <cell r="B93">
            <v>83</v>
          </cell>
          <cell r="C93" t="str">
            <v>Морсин Дмитрий</v>
          </cell>
          <cell r="D93">
            <v>1972</v>
          </cell>
          <cell r="E93">
            <v>0</v>
          </cell>
          <cell r="F93" t="str">
            <v>ЦГП</v>
          </cell>
          <cell r="G93" t="str">
            <v>ЦГП</v>
          </cell>
          <cell r="H93">
            <v>8</v>
          </cell>
          <cell r="I93">
            <v>13</v>
          </cell>
        </row>
        <row r="94">
          <cell r="B94">
            <v>84</v>
          </cell>
          <cell r="C94" t="str">
            <v>Светлаков Сергей</v>
          </cell>
          <cell r="D94">
            <v>1973</v>
          </cell>
          <cell r="E94">
            <v>0</v>
          </cell>
          <cell r="F94" t="str">
            <v>ЦГП</v>
          </cell>
          <cell r="G94" t="str">
            <v>ЦГП</v>
          </cell>
          <cell r="H94">
            <v>14</v>
          </cell>
          <cell r="I94">
            <v>10</v>
          </cell>
        </row>
        <row r="95">
          <cell r="B95">
            <v>85</v>
          </cell>
          <cell r="C95" t="str">
            <v>Панамарев Максим</v>
          </cell>
          <cell r="D95">
            <v>1996</v>
          </cell>
          <cell r="E95">
            <v>0</v>
          </cell>
          <cell r="F95" t="str">
            <v>ЦГП</v>
          </cell>
          <cell r="G95" t="str">
            <v>ЦГП</v>
          </cell>
          <cell r="H95">
            <v>10</v>
          </cell>
          <cell r="I95">
            <v>11</v>
          </cell>
        </row>
        <row r="96">
          <cell r="B96">
            <v>86</v>
          </cell>
          <cell r="C96" t="str">
            <v>Присекин Алексей</v>
          </cell>
          <cell r="D96">
            <v>1992</v>
          </cell>
          <cell r="E96">
            <v>0</v>
          </cell>
          <cell r="F96" t="str">
            <v>УОТИППБ</v>
          </cell>
          <cell r="G96" t="str">
            <v>УОТИППБ</v>
          </cell>
          <cell r="H96">
            <v>8</v>
          </cell>
          <cell r="I96">
            <v>10</v>
          </cell>
        </row>
        <row r="97">
          <cell r="B97">
            <v>87</v>
          </cell>
          <cell r="C97" t="str">
            <v>Крупин Владислав</v>
          </cell>
          <cell r="D97">
            <v>1986</v>
          </cell>
          <cell r="E97">
            <v>0</v>
          </cell>
          <cell r="F97" t="str">
            <v>УОТИППБ</v>
          </cell>
          <cell r="G97" t="str">
            <v>УОТИППБ</v>
          </cell>
          <cell r="H97">
            <v>13</v>
          </cell>
          <cell r="I97">
            <v>8</v>
          </cell>
        </row>
        <row r="98">
          <cell r="B98">
            <v>88</v>
          </cell>
          <cell r="C98" t="str">
            <v>Андриеш Юрий</v>
          </cell>
          <cell r="D98">
            <v>1989</v>
          </cell>
          <cell r="E98">
            <v>0</v>
          </cell>
          <cell r="F98" t="str">
            <v>УОТИППБ</v>
          </cell>
          <cell r="G98" t="str">
            <v>УОТИППБ</v>
          </cell>
        </row>
        <row r="99">
          <cell r="B99">
            <v>89</v>
          </cell>
          <cell r="C99" t="str">
            <v>Горелов Максим</v>
          </cell>
          <cell r="D99">
            <v>1983</v>
          </cell>
          <cell r="E99">
            <v>0</v>
          </cell>
          <cell r="F99" t="str">
            <v>Газовый цех</v>
          </cell>
          <cell r="G99" t="str">
            <v>Газовый цех</v>
          </cell>
          <cell r="H99">
            <v>9</v>
          </cell>
          <cell r="I99">
            <v>7</v>
          </cell>
        </row>
        <row r="100">
          <cell r="B100">
            <v>90</v>
          </cell>
          <cell r="C100" t="str">
            <v>Ломов Станислав</v>
          </cell>
          <cell r="D100">
            <v>1989</v>
          </cell>
          <cell r="E100">
            <v>0</v>
          </cell>
          <cell r="F100" t="str">
            <v>Газовый цех</v>
          </cell>
          <cell r="G100" t="str">
            <v>Газовый цех</v>
          </cell>
          <cell r="H100">
            <v>9</v>
          </cell>
          <cell r="I100">
            <v>7</v>
          </cell>
        </row>
        <row r="101">
          <cell r="B101">
            <v>91</v>
          </cell>
          <cell r="C101" t="str">
            <v>Чекалин Николай</v>
          </cell>
          <cell r="D101">
            <v>1977</v>
          </cell>
          <cell r="E101">
            <v>0</v>
          </cell>
          <cell r="F101" t="str">
            <v>Газовый цех</v>
          </cell>
          <cell r="G101" t="str">
            <v>Газовый цех</v>
          </cell>
          <cell r="H101">
            <v>11</v>
          </cell>
          <cell r="I101">
            <v>11</v>
          </cell>
        </row>
        <row r="102">
          <cell r="B102">
            <v>92</v>
          </cell>
          <cell r="C102" t="str">
            <v>Скопинцев Иван</v>
          </cell>
          <cell r="D102">
            <v>1987</v>
          </cell>
          <cell r="E102">
            <v>0</v>
          </cell>
          <cell r="F102" t="str">
            <v>Доменный цех №1</v>
          </cell>
          <cell r="G102" t="str">
            <v>Доменный цех №1</v>
          </cell>
          <cell r="H102">
            <v>11</v>
          </cell>
          <cell r="I102">
            <v>15</v>
          </cell>
        </row>
        <row r="103">
          <cell r="B103">
            <v>93</v>
          </cell>
          <cell r="C103" t="str">
            <v>Евсеев Андрей</v>
          </cell>
          <cell r="D103">
            <v>1977</v>
          </cell>
          <cell r="E103">
            <v>0</v>
          </cell>
          <cell r="F103" t="str">
            <v>Доменный цех №1</v>
          </cell>
          <cell r="G103" t="str">
            <v>Доменный цех №1</v>
          </cell>
          <cell r="H103">
            <v>12</v>
          </cell>
          <cell r="I103">
            <v>14</v>
          </cell>
        </row>
        <row r="104">
          <cell r="B104">
            <v>94</v>
          </cell>
          <cell r="C104" t="str">
            <v>Никонов Денис</v>
          </cell>
          <cell r="D104">
            <v>1981</v>
          </cell>
          <cell r="E104">
            <v>0</v>
          </cell>
          <cell r="F104" t="str">
            <v>Доменный цех №1</v>
          </cell>
          <cell r="G104" t="str">
            <v>Доменный цех №1</v>
          </cell>
          <cell r="H104">
            <v>4</v>
          </cell>
          <cell r="I104">
            <v>7</v>
          </cell>
        </row>
        <row r="105">
          <cell r="B105">
            <v>95</v>
          </cell>
          <cell r="C105" t="str">
            <v>Устинов Валерий</v>
          </cell>
          <cell r="D105">
            <v>1977</v>
          </cell>
          <cell r="E105">
            <v>0</v>
          </cell>
          <cell r="F105" t="str">
            <v>ДЭЭ</v>
          </cell>
          <cell r="G105" t="str">
            <v>ДЭЭ</v>
          </cell>
          <cell r="H105">
            <v>12</v>
          </cell>
          <cell r="I105">
            <v>13</v>
          </cell>
        </row>
        <row r="106">
          <cell r="B106">
            <v>96</v>
          </cell>
          <cell r="C106" t="str">
            <v>Куприн Аркадий</v>
          </cell>
          <cell r="D106">
            <v>1992</v>
          </cell>
          <cell r="E106">
            <v>0</v>
          </cell>
          <cell r="F106" t="str">
            <v>ДЭЭ</v>
          </cell>
          <cell r="G106" t="str">
            <v>ДЭЭ</v>
          </cell>
          <cell r="H106">
            <v>12</v>
          </cell>
          <cell r="I106">
            <v>13</v>
          </cell>
        </row>
        <row r="107">
          <cell r="B107">
            <v>97</v>
          </cell>
          <cell r="C107" t="str">
            <v>Перепелица Артур</v>
          </cell>
          <cell r="D107">
            <v>1973</v>
          </cell>
          <cell r="E107">
            <v>0</v>
          </cell>
          <cell r="F107" t="str">
            <v>ДЭЭ</v>
          </cell>
          <cell r="G107" t="str">
            <v>ДЭЭ</v>
          </cell>
          <cell r="H107">
            <v>13</v>
          </cell>
          <cell r="I107">
            <v>7</v>
          </cell>
        </row>
        <row r="108">
          <cell r="B108">
            <v>98</v>
          </cell>
          <cell r="C108" t="str">
            <v>Борисов Дмитрий</v>
          </cell>
          <cell r="D108">
            <v>0</v>
          </cell>
          <cell r="E108">
            <v>0</v>
          </cell>
          <cell r="F108" t="str">
            <v>Цэлс</v>
          </cell>
          <cell r="G108" t="str">
            <v>Цэлс</v>
          </cell>
          <cell r="H108">
            <v>12</v>
          </cell>
          <cell r="I108">
            <v>13</v>
          </cell>
        </row>
        <row r="109">
          <cell r="B109">
            <v>99</v>
          </cell>
          <cell r="C109" t="str">
            <v>Суслин Вячеслав</v>
          </cell>
          <cell r="D109">
            <v>0</v>
          </cell>
          <cell r="E109">
            <v>0</v>
          </cell>
          <cell r="F109" t="str">
            <v>Цэлс</v>
          </cell>
          <cell r="G109" t="str">
            <v>Цэлс</v>
          </cell>
          <cell r="H109">
            <v>9</v>
          </cell>
          <cell r="I109">
            <v>11</v>
          </cell>
        </row>
        <row r="110">
          <cell r="B110">
            <v>100</v>
          </cell>
          <cell r="C110" t="str">
            <v>Ростовцев Дмитрий</v>
          </cell>
          <cell r="D110">
            <v>0</v>
          </cell>
          <cell r="E110">
            <v>0</v>
          </cell>
          <cell r="F110" t="str">
            <v>Цэлс</v>
          </cell>
          <cell r="G110" t="str">
            <v>Цэлс</v>
          </cell>
          <cell r="H110">
            <v>11</v>
          </cell>
          <cell r="I110">
            <v>14</v>
          </cell>
        </row>
        <row r="111">
          <cell r="B111">
            <v>101</v>
          </cell>
          <cell r="C111" t="str">
            <v>Ткаченко Илья</v>
          </cell>
          <cell r="D111">
            <v>0</v>
          </cell>
          <cell r="E111">
            <v>0</v>
          </cell>
          <cell r="F111" t="str">
            <v>Кислородный цех</v>
          </cell>
          <cell r="G111" t="str">
            <v>Кислородный цех</v>
          </cell>
          <cell r="H111">
            <v>12</v>
          </cell>
          <cell r="I111">
            <v>13</v>
          </cell>
        </row>
        <row r="112">
          <cell r="B112">
            <v>102</v>
          </cell>
          <cell r="C112" t="str">
            <v>Грицкевич Олег</v>
          </cell>
          <cell r="D112">
            <v>0</v>
          </cell>
          <cell r="E112">
            <v>0</v>
          </cell>
          <cell r="F112" t="str">
            <v>Кислородный цех</v>
          </cell>
          <cell r="G112" t="str">
            <v>Кислородный цех</v>
          </cell>
          <cell r="H112">
            <v>10</v>
          </cell>
          <cell r="I112">
            <v>9</v>
          </cell>
        </row>
        <row r="113">
          <cell r="B113">
            <v>103</v>
          </cell>
          <cell r="C113" t="str">
            <v>Овчинников Станислав</v>
          </cell>
          <cell r="D113">
            <v>0</v>
          </cell>
          <cell r="E113">
            <v>0</v>
          </cell>
          <cell r="F113" t="str">
            <v>Кислородный цех</v>
          </cell>
          <cell r="G113" t="str">
            <v>Кислородный цех</v>
          </cell>
          <cell r="H113">
            <v>9</v>
          </cell>
          <cell r="I113">
            <v>3</v>
          </cell>
        </row>
        <row r="114">
          <cell r="B114">
            <v>104</v>
          </cell>
          <cell r="C114" t="str">
            <v>Лисицкий Олег</v>
          </cell>
          <cell r="D114">
            <v>1970</v>
          </cell>
          <cell r="E114">
            <v>0</v>
          </cell>
          <cell r="F114" t="str">
            <v>ЦВС</v>
          </cell>
          <cell r="G114" t="str">
            <v>ЦВС</v>
          </cell>
          <cell r="H114">
            <v>7</v>
          </cell>
          <cell r="I114">
            <v>11</v>
          </cell>
        </row>
        <row r="115">
          <cell r="B115">
            <v>105</v>
          </cell>
          <cell r="C115" t="str">
            <v>Гончаров Александр</v>
          </cell>
          <cell r="D115">
            <v>1973</v>
          </cell>
          <cell r="E115">
            <v>0</v>
          </cell>
          <cell r="F115" t="str">
            <v>ЦВС</v>
          </cell>
          <cell r="G115" t="str">
            <v>ЦВС</v>
          </cell>
          <cell r="H115">
            <v>13</v>
          </cell>
          <cell r="I115">
            <v>14</v>
          </cell>
        </row>
        <row r="116">
          <cell r="B116">
            <v>106</v>
          </cell>
          <cell r="C116" t="str">
            <v>Максимов Андрей</v>
          </cell>
          <cell r="D116">
            <v>1980</v>
          </cell>
          <cell r="E116">
            <v>0</v>
          </cell>
          <cell r="F116" t="str">
            <v>ЦВС</v>
          </cell>
          <cell r="G116" t="str">
            <v>ЦВС</v>
          </cell>
          <cell r="H116">
            <v>8</v>
          </cell>
          <cell r="I116">
            <v>11</v>
          </cell>
        </row>
        <row r="117">
          <cell r="B117">
            <v>107</v>
          </cell>
          <cell r="C117" t="str">
            <v>Стрельников Дмитрий</v>
          </cell>
          <cell r="D117">
            <v>1977</v>
          </cell>
          <cell r="E117">
            <v>0</v>
          </cell>
          <cell r="F117" t="str">
            <v>УИПП</v>
          </cell>
          <cell r="G117" t="str">
            <v>УИПП</v>
          </cell>
          <cell r="H117">
            <v>9</v>
          </cell>
          <cell r="I117">
            <v>10</v>
          </cell>
        </row>
        <row r="118">
          <cell r="B118">
            <v>108</v>
          </cell>
          <cell r="C118" t="str">
            <v>Шипилов Олег</v>
          </cell>
          <cell r="D118">
            <v>1983</v>
          </cell>
          <cell r="E118">
            <v>0</v>
          </cell>
          <cell r="F118" t="str">
            <v>УИПП</v>
          </cell>
          <cell r="G118" t="str">
            <v>УИПП</v>
          </cell>
          <cell r="H118">
            <v>9</v>
          </cell>
          <cell r="I118">
            <v>15</v>
          </cell>
        </row>
        <row r="119">
          <cell r="B119">
            <v>109</v>
          </cell>
          <cell r="C119" t="str">
            <v>Душкин Евгений</v>
          </cell>
          <cell r="D119">
            <v>1973</v>
          </cell>
          <cell r="E119">
            <v>0</v>
          </cell>
          <cell r="F119" t="str">
            <v>УИПП</v>
          </cell>
          <cell r="G119" t="str">
            <v>УИПП</v>
          </cell>
          <cell r="H119">
            <v>10</v>
          </cell>
          <cell r="I119">
            <v>2</v>
          </cell>
        </row>
        <row r="120">
          <cell r="B120">
            <v>110</v>
          </cell>
          <cell r="C120" t="str">
            <v>Посаднев А</v>
          </cell>
          <cell r="D120">
            <v>1985</v>
          </cell>
          <cell r="E120">
            <v>0</v>
          </cell>
          <cell r="F120" t="str">
            <v>Цех по ремонту металл.оборуд.</v>
          </cell>
          <cell r="G120" t="str">
            <v>Цех по ремонту металл.оборуд.</v>
          </cell>
          <cell r="H120">
            <v>14</v>
          </cell>
          <cell r="I120">
            <v>12</v>
          </cell>
        </row>
        <row r="121">
          <cell r="B121">
            <v>111</v>
          </cell>
          <cell r="C121" t="str">
            <v>Лаврентьев С</v>
          </cell>
          <cell r="D121">
            <v>1986</v>
          </cell>
          <cell r="E121">
            <v>0</v>
          </cell>
          <cell r="F121" t="str">
            <v>Цех по ремонту металл.оборуд.</v>
          </cell>
          <cell r="G121" t="str">
            <v>Цех по ремонту металл.оборуд.</v>
          </cell>
          <cell r="H121">
            <v>11</v>
          </cell>
          <cell r="I121">
            <v>14</v>
          </cell>
        </row>
        <row r="122">
          <cell r="B122">
            <v>112</v>
          </cell>
          <cell r="C122" t="str">
            <v>Седых И</v>
          </cell>
          <cell r="D122">
            <v>1974</v>
          </cell>
          <cell r="E122">
            <v>0</v>
          </cell>
          <cell r="F122" t="str">
            <v>Цех по ремонту металл.оборуд.</v>
          </cell>
          <cell r="G122" t="str">
            <v>Цех по ремонту металл.оборуд.</v>
          </cell>
          <cell r="H122">
            <v>9</v>
          </cell>
          <cell r="I122">
            <v>9</v>
          </cell>
        </row>
        <row r="123">
          <cell r="B123">
            <v>113</v>
          </cell>
          <cell r="C123" t="str">
            <v>Пашенцев Александр</v>
          </cell>
          <cell r="D123">
            <v>1970</v>
          </cell>
          <cell r="E123">
            <v>0</v>
          </cell>
          <cell r="F123" t="str">
            <v>УТЭЦ</v>
          </cell>
          <cell r="G123" t="str">
            <v>УТЭЦ</v>
          </cell>
          <cell r="H123">
            <v>13</v>
          </cell>
          <cell r="I123">
            <v>15</v>
          </cell>
        </row>
        <row r="124">
          <cell r="B124">
            <v>114</v>
          </cell>
          <cell r="C124" t="str">
            <v>Чернышов Кирилл</v>
          </cell>
          <cell r="D124">
            <v>1991</v>
          </cell>
          <cell r="E124">
            <v>0</v>
          </cell>
          <cell r="F124" t="str">
            <v>УТЭЦ</v>
          </cell>
          <cell r="G124" t="str">
            <v>УТЭЦ</v>
          </cell>
          <cell r="H124">
            <v>5</v>
          </cell>
          <cell r="I124">
            <v>11</v>
          </cell>
        </row>
        <row r="125">
          <cell r="B125">
            <v>115</v>
          </cell>
          <cell r="C125" t="str">
            <v>Голошубов Артем</v>
          </cell>
          <cell r="D125">
            <v>1988</v>
          </cell>
          <cell r="E125">
            <v>0</v>
          </cell>
          <cell r="F125" t="str">
            <v>УТЭЦ</v>
          </cell>
          <cell r="G125" t="str">
            <v>УТЭЦ</v>
          </cell>
          <cell r="H125">
            <v>12</v>
          </cell>
          <cell r="I125">
            <v>8</v>
          </cell>
        </row>
        <row r="126">
          <cell r="B126">
            <v>116</v>
          </cell>
          <cell r="C126" t="str">
            <v>Толстых Дмитрий</v>
          </cell>
          <cell r="D126">
            <v>1991</v>
          </cell>
          <cell r="E126">
            <v>0</v>
          </cell>
          <cell r="F126" t="str">
            <v>ДЭЭ</v>
          </cell>
          <cell r="G126" t="str">
            <v>ДЭЭ</v>
          </cell>
          <cell r="H126">
            <v>7</v>
          </cell>
          <cell r="I126">
            <v>12</v>
          </cell>
        </row>
        <row r="127">
          <cell r="B127">
            <v>117</v>
          </cell>
          <cell r="C127" t="str">
            <v>Васильев Никита</v>
          </cell>
          <cell r="D127">
            <v>1996</v>
          </cell>
          <cell r="E127">
            <v>0</v>
          </cell>
          <cell r="F127" t="str">
            <v>ДЭЭ</v>
          </cell>
          <cell r="G127" t="str">
            <v>ДЭЭ</v>
          </cell>
          <cell r="H127">
            <v>9</v>
          </cell>
          <cell r="I127">
            <v>9</v>
          </cell>
        </row>
        <row r="128">
          <cell r="B128">
            <v>118</v>
          </cell>
          <cell r="C128" t="str">
            <v>Черных Никита</v>
          </cell>
          <cell r="D128">
            <v>1993</v>
          </cell>
          <cell r="E128">
            <v>0</v>
          </cell>
          <cell r="F128" t="str">
            <v>ДЭЭ</v>
          </cell>
          <cell r="G128" t="str">
            <v>ДЭЭ</v>
          </cell>
          <cell r="H128">
            <v>8</v>
          </cell>
          <cell r="I128">
            <v>12</v>
          </cell>
        </row>
        <row r="129">
          <cell r="B129">
            <v>119</v>
          </cell>
          <cell r="C129" t="str">
            <v>Вавилкин Алексей</v>
          </cell>
          <cell r="D129">
            <v>0</v>
          </cell>
          <cell r="E129">
            <v>0</v>
          </cell>
          <cell r="F129" t="str">
            <v>Кислородный цех -2</v>
          </cell>
          <cell r="G129" t="str">
            <v>Кислородный цех -2</v>
          </cell>
          <cell r="H129">
            <v>13</v>
          </cell>
          <cell r="I129">
            <v>13</v>
          </cell>
        </row>
        <row r="130">
          <cell r="B130">
            <v>120</v>
          </cell>
          <cell r="C130" t="str">
            <v>Бизяев Сергей</v>
          </cell>
          <cell r="D130">
            <v>0</v>
          </cell>
          <cell r="E130">
            <v>0</v>
          </cell>
          <cell r="F130" t="str">
            <v>Кислородный цех -2</v>
          </cell>
          <cell r="G130" t="str">
            <v>Кислородный цех -2</v>
          </cell>
          <cell r="H130">
            <v>15</v>
          </cell>
          <cell r="I130">
            <v>11</v>
          </cell>
        </row>
        <row r="131">
          <cell r="B131">
            <v>121</v>
          </cell>
          <cell r="C131" t="str">
            <v>Селиванов Иван</v>
          </cell>
          <cell r="D131">
            <v>0</v>
          </cell>
          <cell r="E131">
            <v>0</v>
          </cell>
          <cell r="F131" t="str">
            <v>Кислородный цех -2</v>
          </cell>
          <cell r="G131" t="str">
            <v>Кислородный цех -2</v>
          </cell>
          <cell r="H131">
            <v>11</v>
          </cell>
          <cell r="I131">
            <v>9</v>
          </cell>
        </row>
        <row r="132">
          <cell r="B132">
            <v>122</v>
          </cell>
          <cell r="C132" t="str">
            <v>Голубов Иван</v>
          </cell>
          <cell r="D132">
            <v>1990</v>
          </cell>
          <cell r="E132">
            <v>0</v>
          </cell>
          <cell r="F132" t="str">
            <v>Дир.по энерг.пр-ву</v>
          </cell>
          <cell r="G132" t="str">
            <v>Дир.по энерг.пр-ву</v>
          </cell>
        </row>
        <row r="133">
          <cell r="B133">
            <v>123</v>
          </cell>
          <cell r="C133" t="str">
            <v>Лопатин Сергей</v>
          </cell>
          <cell r="D133">
            <v>1984</v>
          </cell>
          <cell r="E133">
            <v>0</v>
          </cell>
          <cell r="F133" t="str">
            <v>Дир.по энерг.пр-ву</v>
          </cell>
          <cell r="G133" t="str">
            <v>Дир.по энерг.пр-ву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16"/>
  <sheetViews>
    <sheetView tabSelected="1" topLeftCell="A209" zoomScale="85" zoomScaleNormal="85" workbookViewId="0">
      <selection activeCell="C215" sqref="C215"/>
    </sheetView>
  </sheetViews>
  <sheetFormatPr defaultColWidth="8.7265625" defaultRowHeight="15" customHeight="1"/>
  <cols>
    <col min="1" max="1" width="7.453125" style="20" bestFit="1" customWidth="1"/>
    <col min="2" max="2" width="4.1796875" style="20" customWidth="1"/>
    <col min="3" max="3" width="30.7265625" style="20" customWidth="1"/>
    <col min="4" max="4" width="10.26953125" style="20" customWidth="1"/>
    <col min="5" max="5" width="9.54296875" style="20" customWidth="1"/>
    <col min="6" max="6" width="42" style="20" customWidth="1"/>
    <col min="7" max="7" width="5.81640625" style="20" customWidth="1"/>
    <col min="8" max="9" width="5.7265625" style="20" customWidth="1"/>
    <col min="10" max="10" width="6.81640625" style="20" bestFit="1" customWidth="1"/>
    <col min="11" max="12" width="5.7265625" style="20" customWidth="1"/>
    <col min="13" max="13" width="11.26953125" style="20" customWidth="1"/>
    <col min="14" max="16384" width="8.7265625" style="20"/>
  </cols>
  <sheetData>
    <row r="1" spans="1:19" s="1" customFormat="1" ht="25" customHeight="1">
      <c r="C1" s="112" t="str">
        <f>[1]Список!B1</f>
        <v>АНФОО СК "ЛипецкийМеталлург"</v>
      </c>
      <c r="D1" s="112"/>
      <c r="E1" s="112"/>
      <c r="F1" s="112"/>
      <c r="G1" s="112"/>
      <c r="H1" s="112"/>
      <c r="I1" s="112"/>
      <c r="J1" s="112"/>
      <c r="K1" s="112"/>
      <c r="L1" s="112"/>
      <c r="M1" s="63"/>
      <c r="N1" s="62"/>
      <c r="O1" s="62"/>
      <c r="P1" s="62"/>
      <c r="Q1" s="62"/>
      <c r="R1" s="62"/>
      <c r="S1" s="62"/>
    </row>
    <row r="2" spans="1:19" s="1" customFormat="1" ht="16.5" customHeight="1">
      <c r="C2" s="112" t="str">
        <f>[1]Список!B2</f>
        <v>Спартакиада НЛМК</v>
      </c>
      <c r="D2" s="112"/>
      <c r="E2" s="112"/>
      <c r="F2" s="112"/>
      <c r="G2" s="112"/>
      <c r="H2" s="112"/>
      <c r="I2" s="112"/>
      <c r="J2" s="112"/>
      <c r="K2" s="112"/>
      <c r="L2" s="112"/>
      <c r="M2" s="60"/>
      <c r="N2" s="59"/>
      <c r="O2" s="59"/>
      <c r="P2" s="59"/>
      <c r="Q2" s="59"/>
      <c r="R2" s="59"/>
      <c r="S2" s="59"/>
    </row>
    <row r="3" spans="1:19" s="1" customFormat="1" ht="19.5" customHeight="1">
      <c r="C3" s="112" t="str">
        <f>[1]Список!B3</f>
        <v xml:space="preserve"> по спортинг- компакт</v>
      </c>
      <c r="D3" s="112"/>
      <c r="E3" s="112"/>
      <c r="F3" s="112"/>
      <c r="G3" s="112"/>
      <c r="H3" s="112"/>
      <c r="I3" s="112"/>
      <c r="J3" s="112"/>
      <c r="K3" s="112"/>
      <c r="L3" s="112"/>
      <c r="M3" s="60"/>
      <c r="N3" s="59"/>
      <c r="O3" s="59"/>
      <c r="P3" s="59"/>
      <c r="Q3" s="59"/>
      <c r="R3" s="59"/>
      <c r="S3" s="59"/>
    </row>
    <row r="4" spans="1:19" s="1" customFormat="1" ht="16.5" customHeight="1">
      <c r="C4" s="61"/>
      <c r="D4" s="61"/>
      <c r="E4" s="61"/>
      <c r="F4" s="61"/>
      <c r="G4" s="61"/>
      <c r="H4" s="61"/>
      <c r="I4" s="61"/>
      <c r="J4" s="61"/>
      <c r="K4" s="61"/>
      <c r="L4" s="61"/>
      <c r="M4" s="60"/>
      <c r="N4" s="59"/>
      <c r="O4" s="59"/>
      <c r="P4" s="59"/>
      <c r="Q4" s="59"/>
      <c r="R4" s="59"/>
      <c r="S4" s="59"/>
    </row>
    <row r="5" spans="1:19" s="1" customFormat="1" ht="20.25" customHeight="1">
      <c r="C5" s="58">
        <v>43756</v>
      </c>
      <c r="D5" s="55"/>
      <c r="E5" s="55"/>
      <c r="F5" s="113" t="s">
        <v>54</v>
      </c>
      <c r="G5" s="113"/>
      <c r="H5" s="113"/>
      <c r="I5" s="113"/>
      <c r="J5" s="113"/>
      <c r="K5" s="113"/>
      <c r="L5" s="57"/>
      <c r="M5" s="56"/>
      <c r="N5" s="55"/>
      <c r="O5" s="55"/>
      <c r="P5" s="55"/>
      <c r="R5" s="55"/>
      <c r="S5" s="55"/>
    </row>
    <row r="6" spans="1:19" s="1" customFormat="1" ht="23.25" customHeight="1"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54"/>
      <c r="N6" s="53"/>
      <c r="O6" s="53"/>
      <c r="P6" s="53"/>
      <c r="Q6" s="53"/>
      <c r="R6" s="53"/>
      <c r="S6" s="53"/>
    </row>
    <row r="7" spans="1:19" ht="7.5" customHeight="1"/>
    <row r="8" spans="1:19" ht="32.25" customHeight="1">
      <c r="A8" s="51" t="s">
        <v>1</v>
      </c>
      <c r="B8" s="29"/>
      <c r="C8" s="50" t="s">
        <v>53</v>
      </c>
      <c r="D8" s="50" t="s">
        <v>52</v>
      </c>
      <c r="E8" s="52" t="s">
        <v>51</v>
      </c>
      <c r="F8" s="51" t="s">
        <v>50</v>
      </c>
      <c r="G8" s="50">
        <v>15</v>
      </c>
      <c r="H8" s="50">
        <v>15</v>
      </c>
      <c r="I8" s="50">
        <v>90</v>
      </c>
      <c r="J8" s="49" t="s">
        <v>49</v>
      </c>
    </row>
    <row r="9" spans="1:19" ht="30" customHeight="1">
      <c r="A9" s="44">
        <v>1</v>
      </c>
      <c r="B9" s="43"/>
      <c r="C9" s="42" t="s">
        <v>48</v>
      </c>
      <c r="D9" s="41"/>
      <c r="E9" s="41"/>
      <c r="F9" s="42"/>
      <c r="G9" s="41"/>
      <c r="H9" s="41"/>
      <c r="I9" s="40"/>
      <c r="J9" s="39"/>
    </row>
    <row r="10" spans="1:19" ht="16.5" customHeight="1">
      <c r="A10" s="48"/>
      <c r="B10" s="12">
        <v>4</v>
      </c>
      <c r="C10" s="36" t="str">
        <f>VLOOKUP(B10,[1]Список!$B$9:$N$41,2,FALSE)</f>
        <v>Кузнецов Денис</v>
      </c>
      <c r="D10" s="35">
        <f>VLOOKUP(B10,[1]Список!$B$9:$N$41,3,FALSE)</f>
        <v>1981</v>
      </c>
      <c r="E10" s="35">
        <f>VLOOKUP(B10,[1]Список!$B$9:$N$41,4,FALSE)</f>
        <v>0</v>
      </c>
      <c r="F10" s="34" t="str">
        <f>VLOOKUP(B10,[1]Список!$B$9:$N$41,7,FALSE)</f>
        <v>Липецк</v>
      </c>
      <c r="G10" s="33">
        <f>VLOOKUP(B10,[1]Рабочий!$B$11:$M$49,7,FALSE)</f>
        <v>15</v>
      </c>
      <c r="H10" s="33">
        <f>VLOOKUP(B10,[1]Рабочий!$B$11:$M$49,8,FALSE)</f>
        <v>13</v>
      </c>
      <c r="I10" s="115">
        <f>SUM(G10:H12)</f>
        <v>75</v>
      </c>
      <c r="J10" s="38"/>
    </row>
    <row r="11" spans="1:19" ht="16.5" customHeight="1">
      <c r="A11" s="48"/>
      <c r="B11" s="12">
        <v>5</v>
      </c>
      <c r="C11" s="36" t="str">
        <f>VLOOKUP(B11,[1]Список!$B$9:$N$41,2,FALSE)</f>
        <v>Немцев Александр</v>
      </c>
      <c r="D11" s="35">
        <f>VLOOKUP(B11,[1]Список!$B$9:$N$41,3,FALSE)</f>
        <v>1991</v>
      </c>
      <c r="E11" s="35">
        <f>VLOOKUP(B11,[1]Список!$B$9:$N$41,4,FALSE)</f>
        <v>0</v>
      </c>
      <c r="F11" s="34" t="str">
        <f>VLOOKUP(B11,[1]Список!$B$9:$N$41,7,FALSE)</f>
        <v>Липецк</v>
      </c>
      <c r="G11" s="33">
        <f>VLOOKUP(B11,[1]Рабочий!$B$11:$M$49,7,FALSE)</f>
        <v>14</v>
      </c>
      <c r="H11" s="33">
        <f>VLOOKUP(B11,[1]Рабочий!$B$11:$M$49,8,FALSE)</f>
        <v>15</v>
      </c>
      <c r="I11" s="116"/>
      <c r="J11" s="104">
        <v>30</v>
      </c>
    </row>
    <row r="12" spans="1:19" ht="16.5" customHeight="1">
      <c r="A12" s="48"/>
      <c r="B12" s="12">
        <v>6</v>
      </c>
      <c r="C12" s="36" t="str">
        <f>VLOOKUP(B12,[1]Список!$B$9:$N$41,2,FALSE)</f>
        <v>Баланцев Александр</v>
      </c>
      <c r="D12" s="35">
        <f>VLOOKUP(B12,[1]Список!$B$9:$N$41,3,FALSE)</f>
        <v>1966</v>
      </c>
      <c r="E12" s="35">
        <f>VLOOKUP(B12,[1]Список!$B$9:$N$41,4,FALSE)</f>
        <v>0</v>
      </c>
      <c r="F12" s="34" t="str">
        <f>VLOOKUP(B12,[1]Список!$B$9:$N$41,7,FALSE)</f>
        <v>Липецк</v>
      </c>
      <c r="G12" s="33">
        <f>VLOOKUP(B12,[1]Рабочий!$B$11:$M$49,7,FALSE)</f>
        <v>8</v>
      </c>
      <c r="H12" s="33">
        <f>VLOOKUP(B12,[1]Рабочий!$B$11:$M$49,8,FALSE)</f>
        <v>10</v>
      </c>
      <c r="I12" s="116"/>
      <c r="J12" s="104"/>
    </row>
    <row r="13" spans="1:19" ht="15" customHeight="1">
      <c r="A13" s="47"/>
      <c r="B13" s="30"/>
      <c r="C13" s="46"/>
      <c r="D13" s="29"/>
      <c r="E13" s="29"/>
      <c r="F13" s="28"/>
      <c r="G13" s="27">
        <f>SUM(G10:G12)</f>
        <v>37</v>
      </c>
      <c r="H13" s="27">
        <f>SUM(H10:H12)</f>
        <v>38</v>
      </c>
      <c r="I13" s="117"/>
      <c r="J13" s="26"/>
    </row>
    <row r="14" spans="1:19" ht="30" customHeight="1">
      <c r="A14" s="44">
        <v>2</v>
      </c>
      <c r="B14" s="43"/>
      <c r="C14" s="42" t="s">
        <v>47</v>
      </c>
      <c r="D14" s="41"/>
      <c r="E14" s="41"/>
      <c r="F14" s="42"/>
      <c r="G14" s="41"/>
      <c r="H14" s="41"/>
      <c r="I14" s="40"/>
      <c r="J14" s="39"/>
    </row>
    <row r="15" spans="1:19" ht="16.5" customHeight="1">
      <c r="A15" s="37"/>
      <c r="B15" s="12">
        <v>59</v>
      </c>
      <c r="C15" s="36" t="str">
        <f>VLOOKUP(B15,[1]Список!$B$9:$N$100,2,FALSE)</f>
        <v>Войщев Алексей</v>
      </c>
      <c r="D15" s="35">
        <f>VLOOKUP(B15,[1]Список!$B$9:$N$100,3,FALSE)</f>
        <v>1987</v>
      </c>
      <c r="E15" s="35">
        <f>VLOOKUP(B15,[1]Список!$B$9:$N$100,4,FALSE)</f>
        <v>0</v>
      </c>
      <c r="F15" s="34">
        <f>VLOOKUP(B15,[1]Список!$B$9:$N$100,7,FALSE)</f>
        <v>0</v>
      </c>
      <c r="G15" s="33">
        <f>VLOOKUP(B15,[1]Рабочий!$B$11:$M$69,7,FALSE)</f>
        <v>14</v>
      </c>
      <c r="H15" s="33">
        <f>VLOOKUP(B15,[1]Рабочий!$B$11:$M$69,8,FALSE)</f>
        <v>12</v>
      </c>
      <c r="I15" s="115">
        <f>SUM(G15:H17)</f>
        <v>74</v>
      </c>
      <c r="J15" s="38"/>
    </row>
    <row r="16" spans="1:19" ht="16.5" customHeight="1">
      <c r="A16" s="37"/>
      <c r="B16" s="12">
        <v>60</v>
      </c>
      <c r="C16" s="36" t="str">
        <f>VLOOKUP(B16,[1]Список!$B$9:$N$100,2,FALSE)</f>
        <v>Вязьмин Алексей</v>
      </c>
      <c r="D16" s="35">
        <f>VLOOKUP(B16,[1]Список!$B$9:$N$100,3,FALSE)</f>
        <v>1995</v>
      </c>
      <c r="E16" s="35">
        <f>VLOOKUP(B16,[1]Список!$B$9:$N$100,4,FALSE)</f>
        <v>0</v>
      </c>
      <c r="F16" s="34">
        <f>VLOOKUP(B16,[1]Список!$B$9:$N$100,7,FALSE)</f>
        <v>0</v>
      </c>
      <c r="G16" s="33">
        <f>VLOOKUP(B16,[1]Рабочий!$B$11:$M$100,7,FALSE)</f>
        <v>15</v>
      </c>
      <c r="H16" s="33">
        <f>VLOOKUP(B16,[1]Рабочий!$B$11:$M$100,8,FALSE)</f>
        <v>11</v>
      </c>
      <c r="I16" s="116"/>
      <c r="J16" s="104">
        <v>27</v>
      </c>
    </row>
    <row r="17" spans="1:10" ht="16.5" customHeight="1">
      <c r="A17" s="37"/>
      <c r="B17" s="12">
        <v>61</v>
      </c>
      <c r="C17" s="36" t="str">
        <f>VLOOKUP(B17,[1]Список!$B$9:$N$100,2,FALSE)</f>
        <v>Шишкин Роман</v>
      </c>
      <c r="D17" s="35">
        <f>VLOOKUP(B17,[1]Список!$B$9:$N$100,3,FALSE)</f>
        <v>1985</v>
      </c>
      <c r="E17" s="35">
        <f>VLOOKUP(B17,[1]Список!$B$9:$N$100,4,FALSE)</f>
        <v>0</v>
      </c>
      <c r="F17" s="34">
        <f>VLOOKUP(B17,[1]Список!$B$9:$N$100,7,FALSE)</f>
        <v>0</v>
      </c>
      <c r="G17" s="33">
        <f>VLOOKUP(B17,[1]Рабочий!$B$11:$M$100,7,FALSE)</f>
        <v>11</v>
      </c>
      <c r="H17" s="33">
        <f>VLOOKUP(B17,[1]Рабочий!$B$11:$M$100,8,FALSE)</f>
        <v>11</v>
      </c>
      <c r="I17" s="116"/>
      <c r="J17" s="104"/>
    </row>
    <row r="18" spans="1:10" ht="15" customHeight="1">
      <c r="A18" s="31"/>
      <c r="B18" s="30"/>
      <c r="C18" s="29"/>
      <c r="D18" s="29"/>
      <c r="E18" s="29"/>
      <c r="F18" s="28"/>
      <c r="G18" s="27">
        <f>SUM(G15:G17)</f>
        <v>40</v>
      </c>
      <c r="H18" s="27">
        <f>SUM(H15:H17)</f>
        <v>34</v>
      </c>
      <c r="I18" s="117"/>
      <c r="J18" s="26"/>
    </row>
    <row r="19" spans="1:10" ht="30" customHeight="1">
      <c r="A19" s="44">
        <v>3</v>
      </c>
      <c r="B19" s="43"/>
      <c r="C19" s="42" t="s">
        <v>77</v>
      </c>
      <c r="D19" s="41"/>
      <c r="E19" s="41"/>
      <c r="F19" s="42"/>
      <c r="G19" s="41"/>
      <c r="H19" s="41"/>
      <c r="I19" s="40"/>
      <c r="J19" s="39"/>
    </row>
    <row r="20" spans="1:10" ht="16.5" customHeight="1">
      <c r="A20" s="37"/>
      <c r="B20" s="12">
        <v>29</v>
      </c>
      <c r="C20" s="36" t="str">
        <f>VLOOKUP(B20,[1]Список!$B$9:$N$41,2,FALSE)</f>
        <v>Милютинский Лев</v>
      </c>
      <c r="D20" s="35">
        <f>VLOOKUP(B20,[1]Список!$B$9:$N$41,3,FALSE)</f>
        <v>1979</v>
      </c>
      <c r="E20" s="35">
        <f>VLOOKUP(B20,[1]Список!$B$9:$N$41,4,FALSE)</f>
        <v>0</v>
      </c>
      <c r="F20" s="34" t="str">
        <f>VLOOKUP(B20,[1]Список!$B$9:$N$41,7,FALSE)</f>
        <v>Липецк</v>
      </c>
      <c r="G20" s="33">
        <f>VLOOKUP(B20,[1]Рабочий!$B$11:$M$49,7,FALSE)</f>
        <v>12</v>
      </c>
      <c r="H20" s="33">
        <f>VLOOKUP(B20,[1]Рабочий!$B$11:$M$49,8,FALSE)</f>
        <v>15</v>
      </c>
      <c r="I20" s="115">
        <f>SUM(G20:H22)</f>
        <v>72</v>
      </c>
      <c r="J20" s="38"/>
    </row>
    <row r="21" spans="1:10" ht="16.5" customHeight="1">
      <c r="A21" s="37"/>
      <c r="B21" s="12">
        <v>30</v>
      </c>
      <c r="C21" s="36" t="str">
        <f>VLOOKUP(B21,[1]Список!$B$9:$N$41,2,FALSE)</f>
        <v>Боровков Олег</v>
      </c>
      <c r="D21" s="35">
        <f>VLOOKUP(B21,[1]Список!$B$9:$N$41,3,FALSE)</f>
        <v>1986</v>
      </c>
      <c r="E21" s="35">
        <f>VLOOKUP(B21,[1]Список!$B$9:$N$41,4,FALSE)</f>
        <v>0</v>
      </c>
      <c r="F21" s="34" t="str">
        <f>VLOOKUP(B21,[1]Список!$B$9:$N$41,7,FALSE)</f>
        <v>Липецк</v>
      </c>
      <c r="G21" s="33">
        <f>VLOOKUP(B21,[1]Рабочий!$B$11:$M$49,7,FALSE)</f>
        <v>12</v>
      </c>
      <c r="H21" s="33">
        <f>VLOOKUP(B21,[1]Рабочий!$B$11:$M$49,8,FALSE)</f>
        <v>14</v>
      </c>
      <c r="I21" s="116"/>
      <c r="J21" s="104">
        <v>25</v>
      </c>
    </row>
    <row r="22" spans="1:10" ht="16.5" customHeight="1">
      <c r="A22" s="37"/>
      <c r="B22" s="12">
        <v>31</v>
      </c>
      <c r="C22" s="36" t="str">
        <f>VLOOKUP(B22,[1]Список!$B$9:$N$41,2,FALSE)</f>
        <v>Басарев Михаил</v>
      </c>
      <c r="D22" s="35">
        <f>VLOOKUP(B22,[1]Список!$B$9:$N$41,3,FALSE)</f>
        <v>1989</v>
      </c>
      <c r="E22" s="35">
        <f>VLOOKUP(B22,[1]Список!$B$9:$N$41,4,FALSE)</f>
        <v>0</v>
      </c>
      <c r="F22" s="34" t="str">
        <f>VLOOKUP(B22,[1]Список!$B$9:$N$41,7,FALSE)</f>
        <v>Липецк</v>
      </c>
      <c r="G22" s="33">
        <f>VLOOKUP(B22,[1]Рабочий!$B$11:$M$49,7,FALSE)</f>
        <v>12</v>
      </c>
      <c r="H22" s="33">
        <f>VLOOKUP(B22,[1]Рабочий!$B$11:$M$49,8,FALSE)</f>
        <v>7</v>
      </c>
      <c r="I22" s="116"/>
      <c r="J22" s="107"/>
    </row>
    <row r="23" spans="1:10" ht="15" customHeight="1">
      <c r="A23" s="31"/>
      <c r="B23" s="30"/>
      <c r="C23" s="29"/>
      <c r="D23" s="29"/>
      <c r="E23" s="29"/>
      <c r="F23" s="28"/>
      <c r="G23" s="27">
        <f>SUM(G20:G22)</f>
        <v>36</v>
      </c>
      <c r="H23" s="27">
        <f>SUM(H20:H22)</f>
        <v>36</v>
      </c>
      <c r="I23" s="117"/>
      <c r="J23" s="26"/>
    </row>
    <row r="24" spans="1:10" ht="30" customHeight="1">
      <c r="A24" s="44">
        <v>4</v>
      </c>
      <c r="B24" s="43"/>
      <c r="C24" s="42" t="s">
        <v>46</v>
      </c>
      <c r="D24" s="41"/>
      <c r="E24" s="41"/>
      <c r="F24" s="42"/>
      <c r="G24" s="41"/>
      <c r="H24" s="41"/>
      <c r="I24" s="40"/>
      <c r="J24" s="39"/>
    </row>
    <row r="25" spans="1:10" ht="16.5" customHeight="1">
      <c r="A25" s="37"/>
      <c r="B25" s="45">
        <v>119</v>
      </c>
      <c r="C25" s="36" t="str">
        <f>VLOOKUP(B25,[1]Список!$B$9:$N$130,2,FALSE)</f>
        <v>Вавилкин Алексей</v>
      </c>
      <c r="D25" s="35">
        <f>VLOOKUP(B25,[1]Список!$B$9:$N$130,3,FALSE)</f>
        <v>0</v>
      </c>
      <c r="E25" s="35">
        <f>VLOOKUP(B25,[1]Список!$B$9:$N$130,4,FALSE)</f>
        <v>0</v>
      </c>
      <c r="F25" s="34">
        <f>VLOOKUP(B25,[1]Список!$B$9:$N$130,7,FALSE)</f>
        <v>0</v>
      </c>
      <c r="G25" s="33">
        <f>VLOOKUP(B25,[1]Рабочий!$B$11:$M$130,7,FALSE)</f>
        <v>13</v>
      </c>
      <c r="H25" s="33">
        <f>VLOOKUP(B25,[1]Рабочий!$B$11:$M$130,8,FALSE)</f>
        <v>13</v>
      </c>
      <c r="I25" s="115">
        <f>SUM(G25:H27)</f>
        <v>72</v>
      </c>
      <c r="J25" s="38"/>
    </row>
    <row r="26" spans="1:10" ht="16.5" customHeight="1">
      <c r="A26" s="37"/>
      <c r="B26" s="45">
        <v>120</v>
      </c>
      <c r="C26" s="36" t="str">
        <f>VLOOKUP(B26,[1]Список!$B$9:$N$130,2,FALSE)</f>
        <v>Бизяев Сергей</v>
      </c>
      <c r="D26" s="35">
        <f>VLOOKUP(B26,[1]Список!$B$9:$N$130,3,FALSE)</f>
        <v>0</v>
      </c>
      <c r="E26" s="35">
        <f>VLOOKUP(B26,[1]Список!$B$9:$N$130,4,FALSE)</f>
        <v>0</v>
      </c>
      <c r="F26" s="34">
        <f>VLOOKUP(B26,[1]Список!$B$9:$N$130,7,FALSE)</f>
        <v>0</v>
      </c>
      <c r="G26" s="33">
        <f>VLOOKUP(B26,[1]Рабочий!$B$11:$M$130,7,FALSE)</f>
        <v>15</v>
      </c>
      <c r="H26" s="33">
        <f>VLOOKUP(B26,[1]Рабочий!$B$11:$M$130,8,FALSE)</f>
        <v>11</v>
      </c>
      <c r="I26" s="116"/>
      <c r="J26" s="104">
        <v>24</v>
      </c>
    </row>
    <row r="27" spans="1:10" ht="16.5" customHeight="1">
      <c r="A27" s="37"/>
      <c r="B27" s="45">
        <v>121</v>
      </c>
      <c r="C27" s="36" t="str">
        <f>VLOOKUP(B27,[1]Список!$B$9:$N$130,2,FALSE)</f>
        <v>Селиванов Иван</v>
      </c>
      <c r="D27" s="35">
        <f>VLOOKUP(B27,[1]Список!$B$9:$N$130,3,FALSE)</f>
        <v>0</v>
      </c>
      <c r="E27" s="35">
        <f>VLOOKUP(B27,[1]Список!$B$9:$N$130,4,FALSE)</f>
        <v>0</v>
      </c>
      <c r="F27" s="34">
        <f>VLOOKUP(B27,[1]Список!$B$9:$N$130,7,FALSE)</f>
        <v>0</v>
      </c>
      <c r="G27" s="33">
        <f>VLOOKUP(B27,[1]Рабочий!$B$11:$M$133,7,FALSE)</f>
        <v>11</v>
      </c>
      <c r="H27" s="33">
        <f>VLOOKUP(B27,[1]Рабочий!$B$11:$M$133,8,FALSE)</f>
        <v>9</v>
      </c>
      <c r="I27" s="116"/>
      <c r="J27" s="107"/>
    </row>
    <row r="28" spans="1:10" ht="15" customHeight="1">
      <c r="A28" s="31"/>
      <c r="B28" s="30"/>
      <c r="C28" s="29"/>
      <c r="D28" s="29"/>
      <c r="E28" s="29"/>
      <c r="F28" s="28"/>
      <c r="G28" s="27">
        <f>SUM(G25:G27)</f>
        <v>39</v>
      </c>
      <c r="H28" s="27">
        <f>SUM(H25:H27)</f>
        <v>33</v>
      </c>
      <c r="I28" s="117"/>
      <c r="J28" s="26"/>
    </row>
    <row r="29" spans="1:10" ht="30" customHeight="1">
      <c r="A29" s="44">
        <v>5</v>
      </c>
      <c r="B29" s="43"/>
      <c r="C29" s="42" t="s">
        <v>45</v>
      </c>
      <c r="D29" s="41"/>
      <c r="E29" s="41"/>
      <c r="F29" s="42"/>
      <c r="G29" s="41"/>
      <c r="H29" s="41"/>
      <c r="I29" s="40"/>
      <c r="J29" s="39"/>
    </row>
    <row r="30" spans="1:10" ht="16.5" customHeight="1">
      <c r="A30" s="37"/>
      <c r="B30" s="12">
        <v>13</v>
      </c>
      <c r="C30" s="36" t="str">
        <f>VLOOKUP(B30,[1]Список!$B$9:$N$41,2,FALSE)</f>
        <v>Кузнецов Алексей</v>
      </c>
      <c r="D30" s="35">
        <f>VLOOKUP(B30,[1]Список!$B$9:$N$41,3,FALSE)</f>
        <v>1986</v>
      </c>
      <c r="E30" s="35">
        <f>VLOOKUP(B30,[1]Список!$B$9:$N$41,4,FALSE)</f>
        <v>0</v>
      </c>
      <c r="F30" s="34" t="str">
        <f>VLOOKUP(B30,[1]Список!$B$9:$N$41,7,FALSE)</f>
        <v>Липецк</v>
      </c>
      <c r="G30" s="33">
        <f>VLOOKUP(B30,[1]Рабочий!$B$11:$M$49,7,FALSE)</f>
        <v>13</v>
      </c>
      <c r="H30" s="33">
        <f>VLOOKUP(B30,[1]Рабочий!$B$11:$M$49,8,FALSE)</f>
        <v>15</v>
      </c>
      <c r="I30" s="115">
        <f>SUM(G30:H32)</f>
        <v>70</v>
      </c>
      <c r="J30" s="38"/>
    </row>
    <row r="31" spans="1:10" ht="16.5" customHeight="1">
      <c r="A31" s="37"/>
      <c r="B31" s="12">
        <v>14</v>
      </c>
      <c r="C31" s="36" t="str">
        <f>VLOOKUP(B31,[1]Список!$B$9:$N$41,2,FALSE)</f>
        <v>Яковлев Владислав</v>
      </c>
      <c r="D31" s="35">
        <f>VLOOKUP(B31,[1]Список!$B$9:$N$41,3,FALSE)</f>
        <v>1979</v>
      </c>
      <c r="E31" s="35">
        <f>VLOOKUP(B31,[1]Список!$B$9:$N$41,4,FALSE)</f>
        <v>0</v>
      </c>
      <c r="F31" s="34" t="str">
        <f>VLOOKUP(B31,[1]Список!$B$9:$N$41,7,FALSE)</f>
        <v>Липецк</v>
      </c>
      <c r="G31" s="33">
        <f>VLOOKUP(B31,[1]Рабочий!$B$11:$M$49,7,FALSE)</f>
        <v>14</v>
      </c>
      <c r="H31" s="33">
        <f>VLOOKUP(B31,[1]Рабочий!$B$11:$M$49,8,FALSE)</f>
        <v>15</v>
      </c>
      <c r="I31" s="116"/>
      <c r="J31" s="104">
        <v>23</v>
      </c>
    </row>
    <row r="32" spans="1:10" ht="16.5" customHeight="1">
      <c r="A32" s="37"/>
      <c r="B32" s="12">
        <v>15</v>
      </c>
      <c r="C32" s="36" t="str">
        <f>VLOOKUP(B32,[1]Список!$B$9:$N$41,2,FALSE)</f>
        <v>Кнышенко Виктор</v>
      </c>
      <c r="D32" s="35">
        <f>VLOOKUP(B32,[1]Список!$B$9:$N$41,3,FALSE)</f>
        <v>1973</v>
      </c>
      <c r="E32" s="35">
        <f>VLOOKUP(B32,[1]Список!$B$9:$N$41,4,FALSE)</f>
        <v>0</v>
      </c>
      <c r="F32" s="34" t="str">
        <f>VLOOKUP(B32,[1]Список!$B$9:$N$41,7,FALSE)</f>
        <v>Липецк</v>
      </c>
      <c r="G32" s="33">
        <f>VLOOKUP(B32,[1]Рабочий!$B$11:$M$49,7,FALSE)</f>
        <v>4</v>
      </c>
      <c r="H32" s="33">
        <f>VLOOKUP(B32,[1]Рабочий!$B$11:$M$49,8,FALSE)</f>
        <v>9</v>
      </c>
      <c r="I32" s="116"/>
      <c r="J32" s="107"/>
    </row>
    <row r="33" spans="1:10" ht="15" customHeight="1">
      <c r="A33" s="31"/>
      <c r="B33" s="30"/>
      <c r="C33" s="29"/>
      <c r="D33" s="29"/>
      <c r="E33" s="29"/>
      <c r="F33" s="28"/>
      <c r="G33" s="27">
        <f>SUM(G30:G32)</f>
        <v>31</v>
      </c>
      <c r="H33" s="27">
        <f>SUM(H30:H32)</f>
        <v>39</v>
      </c>
      <c r="I33" s="117"/>
      <c r="J33" s="26"/>
    </row>
    <row r="34" spans="1:10" ht="30" customHeight="1">
      <c r="A34" s="44">
        <v>6</v>
      </c>
      <c r="B34" s="43"/>
      <c r="C34" s="42" t="s">
        <v>62</v>
      </c>
      <c r="D34" s="41"/>
      <c r="E34" s="41"/>
      <c r="F34" s="42"/>
      <c r="G34" s="41"/>
      <c r="H34" s="41"/>
      <c r="I34" s="40"/>
      <c r="J34" s="39"/>
    </row>
    <row r="35" spans="1:10" ht="16.5" customHeight="1">
      <c r="A35" s="37"/>
      <c r="B35" s="12">
        <v>98</v>
      </c>
      <c r="C35" s="36" t="str">
        <f>VLOOKUP(B35,[1]Список!$B$9:$N$120,2,FALSE)</f>
        <v>Борисов Дмитрий</v>
      </c>
      <c r="D35" s="35">
        <f>VLOOKUP(B35,[1]Список!$B$9:$N$120,3,FALSE)</f>
        <v>0</v>
      </c>
      <c r="E35" s="35">
        <f>VLOOKUP(B35,[1]Список!$B$9:$N$120,4,FALSE)</f>
        <v>0</v>
      </c>
      <c r="F35" s="34">
        <f>VLOOKUP(B35,[1]Список!$B$9:$N$120,7,FALSE)</f>
        <v>0</v>
      </c>
      <c r="G35" s="33">
        <f>VLOOKUP(B35,[1]Рабочий!$B$11:$M$120,7,FALSE)</f>
        <v>12</v>
      </c>
      <c r="H35" s="33">
        <f>VLOOKUP(B35,[1]Рабочий!$B$11:$M$120,8,FALSE)</f>
        <v>13</v>
      </c>
      <c r="I35" s="115">
        <f>SUM(G35:H37)</f>
        <v>70</v>
      </c>
      <c r="J35" s="38"/>
    </row>
    <row r="36" spans="1:10" ht="16.5" customHeight="1">
      <c r="A36" s="37"/>
      <c r="B36" s="12">
        <v>99</v>
      </c>
      <c r="C36" s="36" t="str">
        <f>VLOOKUP(B36,[1]Список!$B$9:$N$120,2,FALSE)</f>
        <v>Суслин Вячеслав</v>
      </c>
      <c r="D36" s="35">
        <f>VLOOKUP(B36,[1]Список!$B$9:$N$120,3,FALSE)</f>
        <v>0</v>
      </c>
      <c r="E36" s="35">
        <f>VLOOKUP(B36,[1]Список!$B$9:$N$120,4,FALSE)</f>
        <v>0</v>
      </c>
      <c r="F36" s="34">
        <f>VLOOKUP(B36,[1]Список!$B$9:$N$120,7,FALSE)</f>
        <v>0</v>
      </c>
      <c r="G36" s="33">
        <f>VLOOKUP(B36,[1]Рабочий!$B$11:$M$120,7,FALSE)</f>
        <v>9</v>
      </c>
      <c r="H36" s="33">
        <f>VLOOKUP(B36,[1]Рабочий!$B$11:$M$120,8,FALSE)</f>
        <v>11</v>
      </c>
      <c r="I36" s="116"/>
      <c r="J36" s="109" t="s">
        <v>44</v>
      </c>
    </row>
    <row r="37" spans="1:10" ht="16.5" customHeight="1">
      <c r="A37" s="37"/>
      <c r="B37" s="45">
        <v>100</v>
      </c>
      <c r="C37" s="36" t="str">
        <f>VLOOKUP(B37,[1]Список!$B$9:$N$120,2,FALSE)</f>
        <v>Ростовцев Дмитрий</v>
      </c>
      <c r="D37" s="35">
        <f>VLOOKUP(B37,[1]Список!$B$9:$N$120,3,FALSE)</f>
        <v>0</v>
      </c>
      <c r="E37" s="35">
        <f>VLOOKUP(B37,[1]Список!$B$9:$N$120,4,FALSE)</f>
        <v>0</v>
      </c>
      <c r="F37" s="34">
        <f>VLOOKUP(B37,[1]Список!$B$9:$N$120,7,FALSE)</f>
        <v>0</v>
      </c>
      <c r="G37" s="33">
        <f>VLOOKUP(B37,[1]Рабочий!$B$11:$M$120,7,FALSE)</f>
        <v>11</v>
      </c>
      <c r="H37" s="33">
        <f>VLOOKUP(B37,[1]Рабочий!$B$11:$M$120,8,FALSE)</f>
        <v>14</v>
      </c>
      <c r="I37" s="116"/>
      <c r="J37" s="110"/>
    </row>
    <row r="38" spans="1:10" ht="15" customHeight="1">
      <c r="A38" s="31"/>
      <c r="B38" s="30"/>
      <c r="C38" s="29"/>
      <c r="D38" s="29"/>
      <c r="E38" s="29"/>
      <c r="F38" s="28"/>
      <c r="G38" s="27">
        <f>SUM(G35:G37)</f>
        <v>32</v>
      </c>
      <c r="H38" s="27">
        <f>SUM(H35:H37)</f>
        <v>38</v>
      </c>
      <c r="I38" s="117"/>
      <c r="J38" s="26"/>
    </row>
    <row r="39" spans="1:10" ht="30" customHeight="1">
      <c r="A39" s="44">
        <v>7</v>
      </c>
      <c r="B39" s="43"/>
      <c r="C39" s="42" t="s">
        <v>43</v>
      </c>
      <c r="D39" s="41"/>
      <c r="E39" s="41"/>
      <c r="F39" s="42"/>
      <c r="G39" s="41"/>
      <c r="H39" s="41"/>
      <c r="I39" s="40"/>
      <c r="J39" s="39"/>
    </row>
    <row r="40" spans="1:10" ht="16.5" customHeight="1">
      <c r="A40" s="37"/>
      <c r="B40" s="12">
        <v>95</v>
      </c>
      <c r="C40" s="36" t="str">
        <f>VLOOKUP(B40,[1]Список!$B$9:$N$120,2,FALSE)</f>
        <v>Устинов Валерий</v>
      </c>
      <c r="D40" s="35">
        <f>VLOOKUP(B40,[1]Список!$B$9:$N$120,3,FALSE)</f>
        <v>1977</v>
      </c>
      <c r="E40" s="35">
        <f>VLOOKUP(B40,[1]Список!$B$9:$N$120,4,FALSE)</f>
        <v>0</v>
      </c>
      <c r="F40" s="34">
        <f>VLOOKUP(B40,[1]Список!$B$9:$N$120,7,FALSE)</f>
        <v>0</v>
      </c>
      <c r="G40" s="33">
        <f>VLOOKUP(B40,[1]Рабочий!$B$11:$M$120,7,FALSE)</f>
        <v>12</v>
      </c>
      <c r="H40" s="33">
        <f>VLOOKUP(B40,[1]Рабочий!$B$11:$M$120,8,FALSE)</f>
        <v>13</v>
      </c>
      <c r="I40" s="115">
        <f>SUM(G40:H42)</f>
        <v>70</v>
      </c>
      <c r="J40" s="38"/>
    </row>
    <row r="41" spans="1:10" ht="16.5" customHeight="1">
      <c r="A41" s="37"/>
      <c r="B41" s="12">
        <v>96</v>
      </c>
      <c r="C41" s="36" t="str">
        <f>VLOOKUP(B41,[1]Список!$B$9:$N$120,2,FALSE)</f>
        <v>Куприн Аркадий</v>
      </c>
      <c r="D41" s="35">
        <f>VLOOKUP(B41,[1]Список!$B$9:$N$120,3,FALSE)</f>
        <v>1992</v>
      </c>
      <c r="E41" s="35">
        <f>VLOOKUP(B41,[1]Список!$B$9:$N$120,4,FALSE)</f>
        <v>0</v>
      </c>
      <c r="F41" s="34">
        <f>VLOOKUP(B41,[1]Список!$B$9:$N$120,7,FALSE)</f>
        <v>0</v>
      </c>
      <c r="G41" s="33">
        <f>VLOOKUP(B41,[1]Рабочий!$B$11:$M$120,7,FALSE)</f>
        <v>12</v>
      </c>
      <c r="H41" s="33">
        <f>VLOOKUP(B41,[1]Рабочий!$B$11:$M$120,8,FALSE)</f>
        <v>13</v>
      </c>
      <c r="I41" s="116"/>
      <c r="J41" s="108">
        <v>21</v>
      </c>
    </row>
    <row r="42" spans="1:10" ht="16.5" customHeight="1">
      <c r="A42" s="37"/>
      <c r="B42" s="12">
        <v>97</v>
      </c>
      <c r="C42" s="36" t="str">
        <f>VLOOKUP(B42,[1]Список!$B$9:$N$120,2,FALSE)</f>
        <v>Перепелица Артур</v>
      </c>
      <c r="D42" s="35">
        <f>VLOOKUP(B42,[1]Список!$B$9:$N$120,3,FALSE)</f>
        <v>1973</v>
      </c>
      <c r="E42" s="35">
        <f>VLOOKUP(B42,[1]Список!$B$9:$N$120,4,FALSE)</f>
        <v>0</v>
      </c>
      <c r="F42" s="34">
        <f>VLOOKUP(B42,[1]Список!$B$9:$N$120,7,FALSE)</f>
        <v>0</v>
      </c>
      <c r="G42" s="33">
        <f>VLOOKUP(B42,[1]Рабочий!$B$11:$M$120,7,FALSE)</f>
        <v>13</v>
      </c>
      <c r="H42" s="33">
        <f>VLOOKUP(B42,[1]Рабочий!$B$11:$M$120,8,FALSE)</f>
        <v>7</v>
      </c>
      <c r="I42" s="116"/>
      <c r="J42" s="108"/>
    </row>
    <row r="43" spans="1:10" ht="15" customHeight="1">
      <c r="A43" s="31"/>
      <c r="B43" s="30"/>
      <c r="C43" s="29"/>
      <c r="D43" s="29"/>
      <c r="E43" s="29"/>
      <c r="F43" s="28"/>
      <c r="G43" s="27">
        <f>SUM(G40:G42)</f>
        <v>37</v>
      </c>
      <c r="H43" s="27">
        <f>SUM(H40:H42)</f>
        <v>33</v>
      </c>
      <c r="I43" s="117"/>
      <c r="J43" s="26"/>
    </row>
    <row r="44" spans="1:10" ht="30" customHeight="1">
      <c r="A44" s="44">
        <v>8</v>
      </c>
      <c r="B44" s="43"/>
      <c r="C44" s="42" t="s">
        <v>42</v>
      </c>
      <c r="D44" s="41"/>
      <c r="E44" s="41"/>
      <c r="F44" s="42"/>
      <c r="G44" s="41"/>
      <c r="H44" s="41"/>
      <c r="I44" s="40"/>
      <c r="J44" s="39"/>
    </row>
    <row r="45" spans="1:10" ht="16.5" customHeight="1">
      <c r="A45" s="37"/>
      <c r="B45" s="45">
        <v>110</v>
      </c>
      <c r="C45" s="36" t="s">
        <v>63</v>
      </c>
      <c r="D45" s="35">
        <f>VLOOKUP(B45,[1]Список!$B$9:$N$120,3,FALSE)</f>
        <v>1985</v>
      </c>
      <c r="E45" s="35">
        <f>VLOOKUP(B45,[1]Список!$B$9:$N$120,4,FALSE)</f>
        <v>0</v>
      </c>
      <c r="F45" s="34">
        <f>VLOOKUP(B45,[1]Список!$B$9:$N$120,7,FALSE)</f>
        <v>0</v>
      </c>
      <c r="G45" s="33">
        <f>VLOOKUP(B45,[1]Рабочий!$B$11:$M$120,7,FALSE)</f>
        <v>14</v>
      </c>
      <c r="H45" s="33">
        <f>VLOOKUP(B45,[1]Рабочий!$B$11:$M$120,8,FALSE)</f>
        <v>12</v>
      </c>
      <c r="I45" s="115">
        <f>SUM(G45:H47)</f>
        <v>69</v>
      </c>
      <c r="J45" s="38"/>
    </row>
    <row r="46" spans="1:10" ht="16.5" customHeight="1">
      <c r="A46" s="37"/>
      <c r="B46" s="45">
        <v>111</v>
      </c>
      <c r="C46" s="36" t="s">
        <v>67</v>
      </c>
      <c r="D46" s="35">
        <f>VLOOKUP(B46,[1]Список!$B$9:$N$120,3,FALSE)</f>
        <v>1986</v>
      </c>
      <c r="E46" s="35">
        <f>VLOOKUP(B46,[1]Список!$B$9:$N$120,4,FALSE)</f>
        <v>0</v>
      </c>
      <c r="F46" s="34">
        <f>VLOOKUP(B46,[1]Список!$B$9:$N$120,7,FALSE)</f>
        <v>0</v>
      </c>
      <c r="G46" s="33">
        <f>VLOOKUP(B46,[1]Рабочий!$B$11:$M$130,7,FALSE)</f>
        <v>11</v>
      </c>
      <c r="H46" s="33">
        <f>VLOOKUP(B46,[1]Рабочий!$B$11:$M$130,8,FALSE)</f>
        <v>14</v>
      </c>
      <c r="I46" s="116"/>
      <c r="J46" s="104">
        <v>20</v>
      </c>
    </row>
    <row r="47" spans="1:10" ht="16.5" customHeight="1">
      <c r="A47" s="37"/>
      <c r="B47" s="45">
        <v>112</v>
      </c>
      <c r="C47" s="36" t="s">
        <v>71</v>
      </c>
      <c r="D47" s="35">
        <f>VLOOKUP(B47,[1]Список!$B$9:$N$120,3,FALSE)</f>
        <v>1974</v>
      </c>
      <c r="E47" s="35">
        <f>VLOOKUP(B47,[1]Список!$B$9:$N$120,4,FALSE)</f>
        <v>0</v>
      </c>
      <c r="F47" s="34">
        <f>VLOOKUP(B47,[1]Список!$B$9:$N$120,7,FALSE)</f>
        <v>0</v>
      </c>
      <c r="G47" s="33">
        <f>VLOOKUP(B47,[1]Рабочий!$B$11:$M$130,7,FALSE)</f>
        <v>9</v>
      </c>
      <c r="H47" s="33">
        <f>VLOOKUP(B47,[1]Рабочий!$B$11:$M$130,8,FALSE)</f>
        <v>9</v>
      </c>
      <c r="I47" s="116"/>
      <c r="J47" s="104"/>
    </row>
    <row r="48" spans="1:10" ht="15" customHeight="1">
      <c r="A48" s="31"/>
      <c r="B48" s="30"/>
      <c r="C48" s="29"/>
      <c r="D48" s="29"/>
      <c r="E48" s="29"/>
      <c r="F48" s="28"/>
      <c r="G48" s="27">
        <f>SUM(G45:G47)</f>
        <v>34</v>
      </c>
      <c r="H48" s="27">
        <f>SUM(H45:H47)</f>
        <v>35</v>
      </c>
      <c r="I48" s="117"/>
      <c r="J48" s="26"/>
    </row>
    <row r="49" spans="1:10" ht="30" customHeight="1">
      <c r="A49" s="44">
        <v>9</v>
      </c>
      <c r="B49" s="43"/>
      <c r="C49" s="42" t="s">
        <v>41</v>
      </c>
      <c r="D49" s="41"/>
      <c r="E49" s="41"/>
      <c r="F49" s="42"/>
      <c r="G49" s="41"/>
      <c r="H49" s="41"/>
      <c r="I49" s="40"/>
      <c r="J49" s="39"/>
    </row>
    <row r="50" spans="1:10" ht="16.5" customHeight="1">
      <c r="A50" s="37"/>
      <c r="B50" s="12">
        <v>53</v>
      </c>
      <c r="C50" s="36" t="s">
        <v>76</v>
      </c>
      <c r="D50" s="35">
        <f>VLOOKUP(B50,[1]Список!$B$9:$N$61,3,FALSE)</f>
        <v>1975</v>
      </c>
      <c r="E50" s="35">
        <f>VLOOKUP(B50,[1]Список!$B$9:$N$61,4,FALSE)</f>
        <v>0</v>
      </c>
      <c r="F50" s="34">
        <f>VLOOKUP(B50,[1]Список!$B$9:$N$61,7,FALSE)</f>
        <v>0</v>
      </c>
      <c r="G50" s="33">
        <f>VLOOKUP(B50,[1]Рабочий!$B$11:$M$69,7,FALSE)</f>
        <v>12</v>
      </c>
      <c r="H50" s="33">
        <f>VLOOKUP(B50,[1]Рабочий!$B$11:$M$69,8,FALSE)</f>
        <v>13</v>
      </c>
      <c r="I50" s="115">
        <f>SUM(G50:H52)</f>
        <v>67</v>
      </c>
      <c r="J50" s="38"/>
    </row>
    <row r="51" spans="1:10" ht="16.5" customHeight="1">
      <c r="A51" s="37"/>
      <c r="B51" s="12">
        <v>54</v>
      </c>
      <c r="C51" s="36" t="s">
        <v>68</v>
      </c>
      <c r="D51" s="35">
        <f>VLOOKUP(B51,[1]Список!$B$9:$N$100,3,FALSE)</f>
        <v>0</v>
      </c>
      <c r="E51" s="35">
        <f>VLOOKUP(B51,[1]Список!$B$9:$N$100,4,FALSE)</f>
        <v>0</v>
      </c>
      <c r="F51" s="34">
        <f>VLOOKUP(B51,[1]Список!$B$9:$N$100,7,FALSE)</f>
        <v>0</v>
      </c>
      <c r="G51" s="33">
        <f>VLOOKUP(B51,[1]Рабочий!$B$11:$M$100,7,FALSE)</f>
        <v>10</v>
      </c>
      <c r="H51" s="33">
        <f>VLOOKUP(B51,[1]Рабочий!$B$11:$M$100,8,FALSE)</f>
        <v>8</v>
      </c>
      <c r="I51" s="116"/>
      <c r="J51" s="105">
        <v>19</v>
      </c>
    </row>
    <row r="52" spans="1:10" ht="16.5" customHeight="1">
      <c r="A52" s="37"/>
      <c r="B52" s="12">
        <v>55</v>
      </c>
      <c r="C52" s="36" t="s">
        <v>65</v>
      </c>
      <c r="D52" s="35">
        <f>VLOOKUP(B52,[1]Список!$B$9:$N$100,3,FALSE)</f>
        <v>1984</v>
      </c>
      <c r="E52" s="35">
        <f>VLOOKUP(B52,[1]Список!$B$9:$N$100,4,FALSE)</f>
        <v>0</v>
      </c>
      <c r="F52" s="34">
        <f>VLOOKUP(B52,[1]Список!$B$9:$N$100,7,FALSE)</f>
        <v>0</v>
      </c>
      <c r="G52" s="33">
        <f>VLOOKUP(B52,[1]Рабочий!$B$11:$M$100,7,FALSE)</f>
        <v>12</v>
      </c>
      <c r="H52" s="33">
        <f>VLOOKUP(B52,[1]Рабочий!$B$11:$M$100,8,FALSE)</f>
        <v>12</v>
      </c>
      <c r="I52" s="116"/>
      <c r="J52" s="106"/>
    </row>
    <row r="53" spans="1:10" ht="15" customHeight="1">
      <c r="A53" s="31"/>
      <c r="B53" s="30"/>
      <c r="C53" s="29"/>
      <c r="D53" s="29"/>
      <c r="E53" s="29"/>
      <c r="F53" s="28"/>
      <c r="G53" s="27">
        <f>SUM(G50:G52)</f>
        <v>34</v>
      </c>
      <c r="H53" s="27">
        <f>SUM(H50:H52)</f>
        <v>33</v>
      </c>
      <c r="I53" s="117"/>
      <c r="J53" s="26"/>
    </row>
    <row r="54" spans="1:10" ht="30" customHeight="1">
      <c r="A54" s="44">
        <v>10</v>
      </c>
      <c r="B54" s="43"/>
      <c r="C54" s="125" t="s">
        <v>40</v>
      </c>
      <c r="D54" s="126"/>
      <c r="E54" s="126"/>
      <c r="F54" s="126"/>
      <c r="G54" s="41"/>
      <c r="H54" s="41"/>
      <c r="I54" s="40"/>
      <c r="J54" s="39"/>
    </row>
    <row r="55" spans="1:10" ht="16.5" customHeight="1">
      <c r="A55" s="37"/>
      <c r="B55" s="12">
        <v>80</v>
      </c>
      <c r="C55" s="36" t="str">
        <f>VLOOKUP(B55,[1]Список!$B$9:$N$100,2,FALSE)</f>
        <v>Кузнецов Сергей</v>
      </c>
      <c r="D55" s="35">
        <f>VLOOKUP(B55,[1]Список!$B$9:$N$100,3,FALSE)</f>
        <v>1976</v>
      </c>
      <c r="E55" s="35">
        <f>VLOOKUP(B55,[1]Список!$B$9:$N$100,4,FALSE)</f>
        <v>0</v>
      </c>
      <c r="F55" s="34">
        <f>VLOOKUP(B55,[1]Список!$B$9:$N$100,7,FALSE)</f>
        <v>0</v>
      </c>
      <c r="G55" s="33">
        <f>VLOOKUP(B55,[1]Рабочий!$B$11:$M$100,7,FALSE)</f>
        <v>14</v>
      </c>
      <c r="H55" s="33">
        <f>VLOOKUP(B55,[1]Рабочий!$B$11:$M$100,8,FALSE)</f>
        <v>13</v>
      </c>
      <c r="I55" s="115">
        <f>SUM(G55:H57)</f>
        <v>66</v>
      </c>
      <c r="J55" s="38"/>
    </row>
    <row r="56" spans="1:10" ht="16.5" customHeight="1">
      <c r="A56" s="37"/>
      <c r="B56" s="12">
        <v>81</v>
      </c>
      <c r="C56" s="36" t="str">
        <f>VLOOKUP(B56,[1]Список!$B$9:$N$100,2,FALSE)</f>
        <v>Кожин Михаил</v>
      </c>
      <c r="D56" s="35">
        <f>VLOOKUP(B56,[1]Список!$B$9:$N$100,3,FALSE)</f>
        <v>1989</v>
      </c>
      <c r="E56" s="35">
        <f>VLOOKUP(B56,[1]Список!$B$9:$N$100,4,FALSE)</f>
        <v>0</v>
      </c>
      <c r="F56" s="34">
        <f>VLOOKUP(B56,[1]Список!$B$9:$N$100,7,FALSE)</f>
        <v>0</v>
      </c>
      <c r="G56" s="33">
        <f>VLOOKUP(B56,[1]Рабочий!$B$11:$M$100,7,FALSE)</f>
        <v>6</v>
      </c>
      <c r="H56" s="33">
        <f>VLOOKUP(B56,[1]Рабочий!$B$11:$M$100,8,FALSE)</f>
        <v>13</v>
      </c>
      <c r="I56" s="116"/>
      <c r="J56" s="104">
        <v>18</v>
      </c>
    </row>
    <row r="57" spans="1:10" ht="16.5" customHeight="1">
      <c r="A57" s="37"/>
      <c r="B57" s="12">
        <v>82</v>
      </c>
      <c r="C57" s="36" t="str">
        <f>VLOOKUP(B57,[1]Список!$B$9:$N$100,2,FALSE)</f>
        <v>Струков Артем</v>
      </c>
      <c r="D57" s="35">
        <f>VLOOKUP(B57,[1]Список!$B$9:$N$100,3,FALSE)</f>
        <v>1989</v>
      </c>
      <c r="E57" s="35">
        <f>VLOOKUP(B57,[1]Список!$B$9:$N$100,4,FALSE)</f>
        <v>0</v>
      </c>
      <c r="F57" s="34">
        <f>VLOOKUP(B57,[1]Список!$B$9:$N$100,7,FALSE)</f>
        <v>0</v>
      </c>
      <c r="G57" s="33">
        <f>VLOOKUP(B57,[1]Рабочий!$B$11:$M$100,7,FALSE)</f>
        <v>8</v>
      </c>
      <c r="H57" s="33">
        <f>VLOOKUP(B57,[1]Рабочий!$B$11:$M$100,8,FALSE)</f>
        <v>12</v>
      </c>
      <c r="I57" s="116"/>
      <c r="J57" s="104"/>
    </row>
    <row r="58" spans="1:10" ht="15" customHeight="1">
      <c r="A58" s="31"/>
      <c r="B58" s="30"/>
      <c r="C58" s="29"/>
      <c r="D58" s="29"/>
      <c r="E58" s="29"/>
      <c r="F58" s="28"/>
      <c r="G58" s="27">
        <f>SUM(G55:G57)</f>
        <v>28</v>
      </c>
      <c r="H58" s="27">
        <f>SUM(H55:H57)</f>
        <v>38</v>
      </c>
      <c r="I58" s="117"/>
      <c r="J58" s="26"/>
    </row>
    <row r="59" spans="1:10" ht="30" customHeight="1">
      <c r="A59" s="44">
        <v>11</v>
      </c>
      <c r="B59" s="43"/>
      <c r="C59" s="42" t="s">
        <v>39</v>
      </c>
      <c r="D59" s="41"/>
      <c r="E59" s="41"/>
      <c r="F59" s="42"/>
      <c r="G59" s="41"/>
      <c r="H59" s="41"/>
      <c r="I59" s="40"/>
      <c r="J59" s="39"/>
    </row>
    <row r="60" spans="1:10" ht="16.5" customHeight="1">
      <c r="A60" s="37"/>
      <c r="B60" s="12">
        <v>83</v>
      </c>
      <c r="C60" s="36" t="str">
        <f>VLOOKUP(B60,[1]Список!$B$9:$N$100,2,FALSE)</f>
        <v>Морсин Дмитрий</v>
      </c>
      <c r="D60" s="35">
        <f>VLOOKUP(B60,[1]Список!$B$9:$N$100,3,FALSE)</f>
        <v>1972</v>
      </c>
      <c r="E60" s="35">
        <f>VLOOKUP(B60,[1]Список!$B$9:$N$100,4,FALSE)</f>
        <v>0</v>
      </c>
      <c r="F60" s="34">
        <f>VLOOKUP(B60,[1]Список!$B$9:$N$100,7,FALSE)</f>
        <v>0</v>
      </c>
      <c r="G60" s="33">
        <f>VLOOKUP(B60,[1]Рабочий!$B$11:$M$100,7,FALSE)</f>
        <v>8</v>
      </c>
      <c r="H60" s="33">
        <f>VLOOKUP(B60,[1]Рабочий!$B$11:$M$100,8,FALSE)</f>
        <v>13</v>
      </c>
      <c r="I60" s="115">
        <f>SUM(G60:H62)</f>
        <v>66</v>
      </c>
      <c r="J60" s="38"/>
    </row>
    <row r="61" spans="1:10" ht="16.5" customHeight="1">
      <c r="A61" s="37"/>
      <c r="B61" s="12">
        <v>84</v>
      </c>
      <c r="C61" s="36" t="str">
        <f>VLOOKUP(B61,[1]Список!$B$9:$N$100,2,FALSE)</f>
        <v>Светлаков Сергей</v>
      </c>
      <c r="D61" s="35">
        <f>VLOOKUP(B61,[1]Список!$B$9:$N$100,3,FALSE)</f>
        <v>1973</v>
      </c>
      <c r="E61" s="35">
        <f>VLOOKUP(B61,[1]Список!$B$9:$N$100,4,FALSE)</f>
        <v>0</v>
      </c>
      <c r="F61" s="34">
        <f>VLOOKUP(B61,[1]Список!$B$9:$N$100,7,FALSE)</f>
        <v>0</v>
      </c>
      <c r="G61" s="33">
        <f>VLOOKUP(B61,[1]Рабочий!$B$11:$M$100,7,FALSE)</f>
        <v>14</v>
      </c>
      <c r="H61" s="33">
        <f>VLOOKUP(B61,[1]Рабочий!$B$11:$M$100,8,FALSE)</f>
        <v>10</v>
      </c>
      <c r="I61" s="116"/>
      <c r="J61" s="105">
        <v>17</v>
      </c>
    </row>
    <row r="62" spans="1:10" ht="16.5" customHeight="1">
      <c r="A62" s="37"/>
      <c r="B62" s="12">
        <v>85</v>
      </c>
      <c r="C62" s="36" t="str">
        <f>VLOOKUP(B62,[1]Список!$B$9:$N$100,2,FALSE)</f>
        <v>Панамарев Максим</v>
      </c>
      <c r="D62" s="35">
        <f>VLOOKUP(B62,[1]Список!$B$9:$N$100,3,FALSE)</f>
        <v>1996</v>
      </c>
      <c r="E62" s="35">
        <f>VLOOKUP(B62,[1]Список!$B$9:$N$100,4,FALSE)</f>
        <v>0</v>
      </c>
      <c r="F62" s="34">
        <f>VLOOKUP(B62,[1]Список!$B$9:$N$100,7,FALSE)</f>
        <v>0</v>
      </c>
      <c r="G62" s="33">
        <f>VLOOKUP(B62,[1]Рабочий!$B$11:$M$100,7,FALSE)</f>
        <v>10</v>
      </c>
      <c r="H62" s="33">
        <f>VLOOKUP(B62,[1]Рабочий!$B$11:$M$100,8,FALSE)</f>
        <v>11</v>
      </c>
      <c r="I62" s="116"/>
      <c r="J62" s="106"/>
    </row>
    <row r="63" spans="1:10" ht="15" customHeight="1">
      <c r="A63" s="31"/>
      <c r="B63" s="30"/>
      <c r="C63" s="29"/>
      <c r="D63" s="29"/>
      <c r="E63" s="29"/>
      <c r="F63" s="28"/>
      <c r="G63" s="27">
        <f>SUM(G60:G62)</f>
        <v>32</v>
      </c>
      <c r="H63" s="27">
        <f>SUM(H60:H62)</f>
        <v>34</v>
      </c>
      <c r="I63" s="117"/>
      <c r="J63" s="26"/>
    </row>
    <row r="64" spans="1:10" ht="30" customHeight="1">
      <c r="A64" s="44">
        <v>12</v>
      </c>
      <c r="B64" s="43"/>
      <c r="C64" s="42" t="s">
        <v>38</v>
      </c>
      <c r="D64" s="41"/>
      <c r="E64" s="41"/>
      <c r="F64" s="42"/>
      <c r="G64" s="41"/>
      <c r="H64" s="41"/>
      <c r="I64" s="40"/>
      <c r="J64" s="39"/>
    </row>
    <row r="65" spans="1:10" ht="16.5" customHeight="1">
      <c r="A65" s="37"/>
      <c r="B65" s="12">
        <v>76</v>
      </c>
      <c r="C65" s="36" t="str">
        <f>VLOOKUP(B65,[1]Список!$B$9:$N$100,2,FALSE)</f>
        <v>Кажакин Евгений</v>
      </c>
      <c r="D65" s="35">
        <f>VLOOKUP(B65,[1]Список!$B$9:$N$100,3,FALSE)</f>
        <v>1987</v>
      </c>
      <c r="E65" s="35">
        <f>VLOOKUP(B65,[1]Список!$B$9:$N$100,4,FALSE)</f>
        <v>0</v>
      </c>
      <c r="F65" s="34">
        <f>VLOOKUP(B65,[1]Список!$B$9:$N$100,7,FALSE)</f>
        <v>0</v>
      </c>
      <c r="G65" s="33">
        <f>VLOOKUP(B65,[1]Рабочий!$B$11:$M$100,7,FALSE)</f>
        <v>13</v>
      </c>
      <c r="H65" s="33">
        <f>VLOOKUP(B65,[1]Рабочий!$B$11:$M$100,8,FALSE)</f>
        <v>14</v>
      </c>
      <c r="I65" s="115">
        <f>SUM(G65:H67)</f>
        <v>66</v>
      </c>
      <c r="J65" s="38"/>
    </row>
    <row r="66" spans="1:10" ht="16.5" customHeight="1">
      <c r="A66" s="37"/>
      <c r="B66" s="12">
        <v>77</v>
      </c>
      <c r="C66" s="36" t="str">
        <f>VLOOKUP(B66,[1]Список!$B$9:$N$100,2,FALSE)</f>
        <v>Невежин Вадим</v>
      </c>
      <c r="D66" s="35">
        <f>VLOOKUP(B66,[1]Список!$B$9:$N$100,3,FALSE)</f>
        <v>1989</v>
      </c>
      <c r="E66" s="35">
        <f>VLOOKUP(B66,[1]Список!$B$9:$N$100,4,FALSE)</f>
        <v>0</v>
      </c>
      <c r="F66" s="34">
        <f>VLOOKUP(B66,[1]Список!$B$9:$N$100,7,FALSE)</f>
        <v>0</v>
      </c>
      <c r="G66" s="33">
        <f>VLOOKUP(B66,[1]Рабочий!$B$11:$M$100,7,FALSE)</f>
        <v>10</v>
      </c>
      <c r="H66" s="33">
        <f>VLOOKUP(B66,[1]Рабочий!$B$11:$M$100,8,FALSE)</f>
        <v>10</v>
      </c>
      <c r="I66" s="116"/>
      <c r="J66" s="105">
        <v>16</v>
      </c>
    </row>
    <row r="67" spans="1:10" ht="16.5" customHeight="1">
      <c r="A67" s="37"/>
      <c r="B67" s="12">
        <v>78</v>
      </c>
      <c r="C67" s="36" t="str">
        <f>VLOOKUP(B67,[1]Список!$B$9:$N$100,2,FALSE)</f>
        <v>Бассангов Дмитрий</v>
      </c>
      <c r="D67" s="35">
        <f>VLOOKUP(B67,[1]Список!$B$9:$N$100,3,FALSE)</f>
        <v>1985</v>
      </c>
      <c r="E67" s="35">
        <f>VLOOKUP(B67,[1]Список!$B$9:$N$100,4,FALSE)</f>
        <v>0</v>
      </c>
      <c r="F67" s="34">
        <f>VLOOKUP(B67,[1]Список!$B$9:$N$100,7,FALSE)</f>
        <v>0</v>
      </c>
      <c r="G67" s="33">
        <f>VLOOKUP(B67,[1]Рабочий!$B$11:$M$100,7,FALSE)</f>
        <v>13</v>
      </c>
      <c r="H67" s="33">
        <f>VLOOKUP(B67,[1]Рабочий!$B$11:$M$100,8,FALSE)</f>
        <v>6</v>
      </c>
      <c r="I67" s="116"/>
      <c r="J67" s="106"/>
    </row>
    <row r="68" spans="1:10" ht="15" customHeight="1">
      <c r="A68" s="31"/>
      <c r="B68" s="30"/>
      <c r="C68" s="29"/>
      <c r="D68" s="29"/>
      <c r="E68" s="29"/>
      <c r="F68" s="28"/>
      <c r="G68" s="27">
        <f>SUM(G65:G67)</f>
        <v>36</v>
      </c>
      <c r="H68" s="27">
        <f>SUM(H65:H67)</f>
        <v>30</v>
      </c>
      <c r="I68" s="117"/>
      <c r="J68" s="26"/>
    </row>
    <row r="69" spans="1:10" ht="30" customHeight="1">
      <c r="A69" s="44">
        <v>13</v>
      </c>
      <c r="B69" s="43"/>
      <c r="C69" s="42" t="s">
        <v>37</v>
      </c>
      <c r="D69" s="41"/>
      <c r="E69" s="41"/>
      <c r="F69" s="42"/>
      <c r="G69" s="41"/>
      <c r="H69" s="41"/>
      <c r="I69" s="40"/>
      <c r="J69" s="39"/>
    </row>
    <row r="70" spans="1:10" ht="16.5" customHeight="1">
      <c r="A70" s="37"/>
      <c r="B70" s="45">
        <v>104</v>
      </c>
      <c r="C70" s="36" t="str">
        <f>VLOOKUP(B70,[1]Список!$B$9:$N$120,2,FALSE)</f>
        <v>Лисицкий Олег</v>
      </c>
      <c r="D70" s="35">
        <f>VLOOKUP(B70,[1]Список!$B$9:$N$120,3,FALSE)</f>
        <v>1970</v>
      </c>
      <c r="E70" s="35">
        <f>VLOOKUP(B70,[1]Список!$B$9:$N$120,4,FALSE)</f>
        <v>0</v>
      </c>
      <c r="F70" s="34">
        <f>VLOOKUP(B70,[1]Список!$B$9:$N$120,7,FALSE)</f>
        <v>0</v>
      </c>
      <c r="G70" s="33">
        <f>VLOOKUP(B70,[1]Рабочий!$B$11:$M$120,7,FALSE)</f>
        <v>7</v>
      </c>
      <c r="H70" s="33">
        <f>VLOOKUP(B70,[1]Рабочий!$B$11:$M$120,8,FALSE)</f>
        <v>11</v>
      </c>
      <c r="I70" s="115">
        <f>SUM(G70:H72)</f>
        <v>64</v>
      </c>
      <c r="J70" s="38"/>
    </row>
    <row r="71" spans="1:10" ht="16.5" customHeight="1">
      <c r="A71" s="37"/>
      <c r="B71" s="45">
        <v>105</v>
      </c>
      <c r="C71" s="36" t="str">
        <f>VLOOKUP(B71,[1]Список!$B$9:$N$120,2,FALSE)</f>
        <v>Гончаров Александр</v>
      </c>
      <c r="D71" s="35">
        <f>VLOOKUP(B71,[1]Список!$B$9:$N$120,3,FALSE)</f>
        <v>1973</v>
      </c>
      <c r="E71" s="35">
        <f>VLOOKUP(B71,[1]Список!$B$9:$N$120,4,FALSE)</f>
        <v>0</v>
      </c>
      <c r="F71" s="34">
        <f>VLOOKUP(B71,[1]Список!$B$9:$N$120,7,FALSE)</f>
        <v>0</v>
      </c>
      <c r="G71" s="33">
        <f>VLOOKUP(B71,[1]Рабочий!$B$11:$M$120,7,FALSE)</f>
        <v>13</v>
      </c>
      <c r="H71" s="33">
        <f>VLOOKUP(B71,[1]Рабочий!$B$11:$M$120,8,FALSE)</f>
        <v>14</v>
      </c>
      <c r="I71" s="116"/>
      <c r="J71" s="104">
        <v>15</v>
      </c>
    </row>
    <row r="72" spans="1:10" ht="16.5" customHeight="1">
      <c r="A72" s="37"/>
      <c r="B72" s="45">
        <v>106</v>
      </c>
      <c r="C72" s="36" t="str">
        <f>VLOOKUP(B72,[1]Список!$B$9:$N$120,2,FALSE)</f>
        <v>Максимов Андрей</v>
      </c>
      <c r="D72" s="35">
        <f>VLOOKUP(B72,[1]Список!$B$9:$N$120,3,FALSE)</f>
        <v>1980</v>
      </c>
      <c r="E72" s="35">
        <f>VLOOKUP(B72,[1]Список!$B$9:$N$120,4,FALSE)</f>
        <v>0</v>
      </c>
      <c r="F72" s="34">
        <f>VLOOKUP(B72,[1]Список!$B$9:$N$120,7,FALSE)</f>
        <v>0</v>
      </c>
      <c r="G72" s="33">
        <f>VLOOKUP(B72,[1]Рабочий!$B$11:$M$120,7,FALSE)</f>
        <v>8</v>
      </c>
      <c r="H72" s="33">
        <f>VLOOKUP(B72,[1]Рабочий!$B$11:$M$120,8,FALSE)</f>
        <v>11</v>
      </c>
      <c r="I72" s="116"/>
      <c r="J72" s="104"/>
    </row>
    <row r="73" spans="1:10" ht="15" customHeight="1">
      <c r="A73" s="31"/>
      <c r="B73" s="30"/>
      <c r="C73" s="29"/>
      <c r="D73" s="29"/>
      <c r="E73" s="29"/>
      <c r="F73" s="28"/>
      <c r="G73" s="27">
        <f>SUM(G70:G72)</f>
        <v>28</v>
      </c>
      <c r="H73" s="27">
        <f>SUM(H70:H72)</f>
        <v>36</v>
      </c>
      <c r="I73" s="117"/>
      <c r="J73" s="26"/>
    </row>
    <row r="74" spans="1:10" ht="30" customHeight="1">
      <c r="A74" s="44">
        <v>14</v>
      </c>
      <c r="B74" s="43"/>
      <c r="C74" s="42" t="s">
        <v>36</v>
      </c>
      <c r="D74" s="41"/>
      <c r="E74" s="41"/>
      <c r="F74" s="42"/>
      <c r="G74" s="41"/>
      <c r="H74" s="41"/>
      <c r="I74" s="40"/>
      <c r="J74" s="39"/>
    </row>
    <row r="75" spans="1:10" ht="16.5" customHeight="1">
      <c r="A75" s="37"/>
      <c r="B75" s="45">
        <v>113</v>
      </c>
      <c r="C75" s="36" t="str">
        <f>VLOOKUP(B75,[1]Список!$B$9:$N$130,2,FALSE)</f>
        <v>Пашенцев Александр</v>
      </c>
      <c r="D75" s="35">
        <f>VLOOKUP(B75,[1]Список!$B$9:$N$130,3,FALSE)</f>
        <v>1970</v>
      </c>
      <c r="E75" s="35">
        <f>VLOOKUP(B75,[1]Список!$B$9:$N$130,4,FALSE)</f>
        <v>0</v>
      </c>
      <c r="F75" s="34">
        <f>VLOOKUP(B75,[1]Список!$B$9:$N$130,7,FALSE)</f>
        <v>0</v>
      </c>
      <c r="G75" s="33">
        <f>VLOOKUP(B75,[1]Рабочий!$B$11:$M$130,7,FALSE)</f>
        <v>13</v>
      </c>
      <c r="H75" s="33">
        <f>VLOOKUP(B75,[1]Рабочий!$B$11:$M$130,8,FALSE)</f>
        <v>15</v>
      </c>
      <c r="I75" s="115">
        <f>SUM(G75:H77)</f>
        <v>64</v>
      </c>
      <c r="J75" s="38"/>
    </row>
    <row r="76" spans="1:10" ht="16.5" customHeight="1">
      <c r="A76" s="37"/>
      <c r="B76" s="45">
        <v>114</v>
      </c>
      <c r="C76" s="36" t="str">
        <f>VLOOKUP(B76,[1]Список!$B$9:$N$130,2,FALSE)</f>
        <v>Чернышов Кирилл</v>
      </c>
      <c r="D76" s="35">
        <f>VLOOKUP(B76,[1]Список!$B$9:$N$130,3,FALSE)</f>
        <v>1991</v>
      </c>
      <c r="E76" s="35">
        <f>VLOOKUP(B76,[1]Список!$B$9:$N$130,4,FALSE)</f>
        <v>0</v>
      </c>
      <c r="F76" s="34">
        <f>VLOOKUP(B76,[1]Список!$B$9:$N$130,7,FALSE)</f>
        <v>0</v>
      </c>
      <c r="G76" s="33">
        <f>VLOOKUP(B76,[1]Рабочий!$B$11:$M$130,7,FALSE)</f>
        <v>5</v>
      </c>
      <c r="H76" s="33">
        <f>VLOOKUP(B76,[1]Рабочий!$B$11:$M$130,8,FALSE)</f>
        <v>11</v>
      </c>
      <c r="I76" s="116"/>
      <c r="J76" s="104">
        <v>14</v>
      </c>
    </row>
    <row r="77" spans="1:10" ht="16.5" customHeight="1">
      <c r="A77" s="37"/>
      <c r="B77" s="45">
        <v>115</v>
      </c>
      <c r="C77" s="36" t="str">
        <f>VLOOKUP(B77,[1]Список!$B$9:$N$130,2,FALSE)</f>
        <v>Голошубов Артем</v>
      </c>
      <c r="D77" s="35">
        <f>VLOOKUP(B77,[1]Список!$B$9:$N$130,3,FALSE)</f>
        <v>1988</v>
      </c>
      <c r="E77" s="35">
        <f>VLOOKUP(B77,[1]Список!$B$9:$N$130,4,FALSE)</f>
        <v>0</v>
      </c>
      <c r="F77" s="34">
        <f>VLOOKUP(B77,[1]Список!$B$9:$N$130,7,FALSE)</f>
        <v>0</v>
      </c>
      <c r="G77" s="33">
        <f>VLOOKUP(B77,[1]Рабочий!$B$11:$M$130,7,FALSE)</f>
        <v>12</v>
      </c>
      <c r="H77" s="33">
        <f>VLOOKUP(B77,[1]Рабочий!$B$11:$M$130,8,FALSE)</f>
        <v>8</v>
      </c>
      <c r="I77" s="116"/>
      <c r="J77" s="104"/>
    </row>
    <row r="78" spans="1:10" ht="15" customHeight="1">
      <c r="A78" s="31"/>
      <c r="B78" s="30"/>
      <c r="C78" s="29"/>
      <c r="D78" s="29"/>
      <c r="E78" s="29"/>
      <c r="F78" s="28"/>
      <c r="G78" s="27">
        <f>SUM(G75:G77)</f>
        <v>30</v>
      </c>
      <c r="H78" s="27">
        <f>SUM(H75:H77)</f>
        <v>34</v>
      </c>
      <c r="I78" s="117"/>
      <c r="J78" s="26"/>
    </row>
    <row r="79" spans="1:10" ht="30" customHeight="1">
      <c r="A79" s="44">
        <v>15</v>
      </c>
      <c r="B79" s="43"/>
      <c r="C79" s="42" t="s">
        <v>35</v>
      </c>
      <c r="D79" s="41"/>
      <c r="E79" s="41"/>
      <c r="F79" s="42"/>
      <c r="G79" s="41"/>
      <c r="H79" s="41"/>
      <c r="I79" s="40"/>
      <c r="J79" s="39"/>
    </row>
    <row r="80" spans="1:10" ht="16.5" customHeight="1">
      <c r="A80" s="37"/>
      <c r="B80" s="12">
        <v>44</v>
      </c>
      <c r="C80" s="36" t="s">
        <v>70</v>
      </c>
      <c r="D80" s="35">
        <f>VLOOKUP(B80,[1]Список!$B$9:$N$61,3,FALSE)</f>
        <v>1978</v>
      </c>
      <c r="E80" s="35">
        <f>VLOOKUP(B80,[1]Список!$B$9:$N$61,4,FALSE)</f>
        <v>0</v>
      </c>
      <c r="F80" s="34" t="str">
        <f>VLOOKUP(B80,[1]Список!$B$9:$N$61,7,FALSE)</f>
        <v>Липецк</v>
      </c>
      <c r="G80" s="33">
        <f>VLOOKUP(B80,[1]Рабочий!$B$11:$M$69,7,FALSE)</f>
        <v>6</v>
      </c>
      <c r="H80" s="33">
        <f>VLOOKUP(B80,[1]Рабочий!$B$11:$M$69,8,FALSE)</f>
        <v>7</v>
      </c>
      <c r="I80" s="115">
        <f>SUM(G80:H82)</f>
        <v>64</v>
      </c>
      <c r="J80" s="38"/>
    </row>
    <row r="81" spans="1:10" ht="16.5" customHeight="1">
      <c r="A81" s="37"/>
      <c r="B81" s="12">
        <v>45</v>
      </c>
      <c r="C81" s="36" t="str">
        <f>VLOOKUP(B81,[1]Список!$B$9:$N$61,2,FALSE)</f>
        <v>Цуканов Денис</v>
      </c>
      <c r="D81" s="35">
        <f>VLOOKUP(B81,[1]Список!$B$9:$N$61,3,FALSE)</f>
        <v>1984</v>
      </c>
      <c r="E81" s="35">
        <f>VLOOKUP(B81,[1]Список!$B$9:$N$61,4,FALSE)</f>
        <v>0</v>
      </c>
      <c r="F81" s="34" t="str">
        <f>VLOOKUP(B81,[1]Список!$B$9:$N$61,7,FALSE)</f>
        <v>Липецк</v>
      </c>
      <c r="G81" s="33">
        <f>VLOOKUP(B81,[1]Рабочий!$B$11:$M$69,7,FALSE)</f>
        <v>13</v>
      </c>
      <c r="H81" s="33">
        <f>VLOOKUP(B81,[1]Рабочий!$B$11:$M$69,8,FALSE)</f>
        <v>12</v>
      </c>
      <c r="I81" s="116"/>
      <c r="J81" s="104">
        <v>13</v>
      </c>
    </row>
    <row r="82" spans="1:10" ht="16.5" customHeight="1">
      <c r="A82" s="37"/>
      <c r="B82" s="12">
        <v>46</v>
      </c>
      <c r="C82" s="36" t="s">
        <v>69</v>
      </c>
      <c r="D82" s="35">
        <f>VLOOKUP(B82,[1]Список!$B$9:$N$61,3,FALSE)</f>
        <v>1987</v>
      </c>
      <c r="E82" s="35">
        <f>VLOOKUP(B82,[1]Список!$B$9:$N$61,4,FALSE)</f>
        <v>0</v>
      </c>
      <c r="F82" s="34" t="str">
        <f>VLOOKUP(B82,[1]Список!$B$9:$N$61,7,FALSE)</f>
        <v>Липецк</v>
      </c>
      <c r="G82" s="33">
        <f>VLOOKUP(B82,[1]Рабочий!$B$11:$M$69,7,FALSE)</f>
        <v>14</v>
      </c>
      <c r="H82" s="33">
        <f>VLOOKUP(B82,[1]Рабочий!$B$11:$M$69,8,FALSE)</f>
        <v>12</v>
      </c>
      <c r="I82" s="116"/>
      <c r="J82" s="104"/>
    </row>
    <row r="83" spans="1:10" ht="15" customHeight="1">
      <c r="A83" s="31"/>
      <c r="B83" s="30"/>
      <c r="C83" s="29"/>
      <c r="D83" s="29"/>
      <c r="E83" s="29"/>
      <c r="F83" s="28"/>
      <c r="G83" s="27">
        <f>SUM(G80:G82)</f>
        <v>33</v>
      </c>
      <c r="H83" s="27">
        <f>SUM(H80:H82)</f>
        <v>31</v>
      </c>
      <c r="I83" s="117"/>
      <c r="J83" s="26"/>
    </row>
    <row r="84" spans="1:10" ht="30" customHeight="1">
      <c r="A84" s="82">
        <v>16</v>
      </c>
      <c r="B84" s="81"/>
      <c r="C84" s="80" t="s">
        <v>33</v>
      </c>
      <c r="D84" s="79"/>
      <c r="E84" s="79"/>
      <c r="F84" s="80"/>
      <c r="G84" s="79"/>
      <c r="H84" s="79"/>
      <c r="I84" s="78"/>
      <c r="J84" s="77"/>
    </row>
    <row r="85" spans="1:10" ht="16.5" customHeight="1">
      <c r="A85" s="75"/>
      <c r="B85" s="64">
        <v>67</v>
      </c>
      <c r="C85" s="74" t="s">
        <v>55</v>
      </c>
      <c r="D85" s="73">
        <v>1985</v>
      </c>
      <c r="E85" s="73">
        <v>0</v>
      </c>
      <c r="F85" s="72">
        <v>0</v>
      </c>
      <c r="G85" s="71">
        <v>12</v>
      </c>
      <c r="H85" s="71">
        <v>15</v>
      </c>
      <c r="I85" s="127">
        <v>63</v>
      </c>
      <c r="J85" s="76"/>
    </row>
    <row r="86" spans="1:10" ht="16.5" customHeight="1">
      <c r="A86" s="75"/>
      <c r="B86" s="64">
        <v>68</v>
      </c>
      <c r="C86" s="74" t="s">
        <v>56</v>
      </c>
      <c r="D86" s="73">
        <v>1982</v>
      </c>
      <c r="E86" s="73">
        <v>0</v>
      </c>
      <c r="F86" s="72">
        <v>0</v>
      </c>
      <c r="G86" s="71">
        <v>10</v>
      </c>
      <c r="H86" s="71">
        <v>5</v>
      </c>
      <c r="I86" s="128"/>
      <c r="J86" s="118">
        <v>12</v>
      </c>
    </row>
    <row r="87" spans="1:10" ht="16.5" customHeight="1">
      <c r="A87" s="75"/>
      <c r="B87" s="64">
        <v>69</v>
      </c>
      <c r="C87" s="74" t="s">
        <v>57</v>
      </c>
      <c r="D87" s="73">
        <v>1986</v>
      </c>
      <c r="E87" s="73">
        <v>0</v>
      </c>
      <c r="F87" s="72">
        <v>0</v>
      </c>
      <c r="G87" s="71">
        <v>13</v>
      </c>
      <c r="H87" s="71">
        <v>8</v>
      </c>
      <c r="I87" s="128"/>
      <c r="J87" s="118"/>
    </row>
    <row r="88" spans="1:10" ht="15" customHeight="1">
      <c r="A88" s="70"/>
      <c r="B88" s="69"/>
      <c r="C88" s="68"/>
      <c r="D88" s="68"/>
      <c r="E88" s="68"/>
      <c r="F88" s="67"/>
      <c r="G88" s="66">
        <v>35</v>
      </c>
      <c r="H88" s="66">
        <v>28</v>
      </c>
      <c r="I88" s="129"/>
      <c r="J88" s="65"/>
    </row>
    <row r="89" spans="1:10" ht="30" customHeight="1">
      <c r="A89" s="101">
        <v>17</v>
      </c>
      <c r="B89" s="100"/>
      <c r="C89" s="99" t="s">
        <v>34</v>
      </c>
      <c r="D89" s="98"/>
      <c r="E89" s="98"/>
      <c r="F89" s="99"/>
      <c r="G89" s="98"/>
      <c r="H89" s="98"/>
      <c r="I89" s="97"/>
      <c r="J89" s="96"/>
    </row>
    <row r="90" spans="1:10" ht="16.5" customHeight="1">
      <c r="A90" s="94"/>
      <c r="B90" s="83">
        <v>92</v>
      </c>
      <c r="C90" s="93" t="s">
        <v>58</v>
      </c>
      <c r="D90" s="92">
        <v>1987</v>
      </c>
      <c r="E90" s="92">
        <v>0</v>
      </c>
      <c r="F90" s="91">
        <v>0</v>
      </c>
      <c r="G90" s="90">
        <v>11</v>
      </c>
      <c r="H90" s="90">
        <v>15</v>
      </c>
      <c r="I90" s="120">
        <v>63</v>
      </c>
      <c r="J90" s="95"/>
    </row>
    <row r="91" spans="1:10" ht="16.5" customHeight="1">
      <c r="A91" s="94"/>
      <c r="B91" s="83">
        <v>93</v>
      </c>
      <c r="C91" s="93" t="s">
        <v>59</v>
      </c>
      <c r="D91" s="92">
        <v>1977</v>
      </c>
      <c r="E91" s="92">
        <v>0</v>
      </c>
      <c r="F91" s="91">
        <v>0</v>
      </c>
      <c r="G91" s="90">
        <v>12</v>
      </c>
      <c r="H91" s="90">
        <v>14</v>
      </c>
      <c r="I91" s="121"/>
      <c r="J91" s="119">
        <v>11</v>
      </c>
    </row>
    <row r="92" spans="1:10" ht="16.5" customHeight="1">
      <c r="A92" s="94"/>
      <c r="B92" s="83">
        <v>94</v>
      </c>
      <c r="C92" s="93" t="s">
        <v>60</v>
      </c>
      <c r="D92" s="92">
        <v>1981</v>
      </c>
      <c r="E92" s="92">
        <v>0</v>
      </c>
      <c r="F92" s="91">
        <v>0</v>
      </c>
      <c r="G92" s="90">
        <v>4</v>
      </c>
      <c r="H92" s="90">
        <v>7</v>
      </c>
      <c r="I92" s="121"/>
      <c r="J92" s="119"/>
    </row>
    <row r="93" spans="1:10" ht="15" customHeight="1">
      <c r="A93" s="89"/>
      <c r="B93" s="88"/>
      <c r="C93" s="87"/>
      <c r="D93" s="87"/>
      <c r="E93" s="87"/>
      <c r="F93" s="86"/>
      <c r="G93" s="85">
        <v>27</v>
      </c>
      <c r="H93" s="85">
        <v>36</v>
      </c>
      <c r="I93" s="122"/>
      <c r="J93" s="84"/>
    </row>
    <row r="94" spans="1:10" ht="30" customHeight="1">
      <c r="A94" s="44">
        <v>18</v>
      </c>
      <c r="B94" s="43"/>
      <c r="C94" s="42" t="s">
        <v>32</v>
      </c>
      <c r="D94" s="41"/>
      <c r="E94" s="41"/>
      <c r="F94" s="42"/>
      <c r="G94" s="41"/>
      <c r="H94" s="41"/>
      <c r="I94" s="40"/>
      <c r="J94" s="39"/>
    </row>
    <row r="95" spans="1:10" ht="16.5" customHeight="1">
      <c r="A95" s="48"/>
      <c r="B95" s="12">
        <v>1</v>
      </c>
      <c r="C95" s="36" t="str">
        <f>VLOOKUP(B95,[1]Список!$B$9:$N$41,2,FALSE)</f>
        <v>Лазарев Максим</v>
      </c>
      <c r="D95" s="35">
        <f>VLOOKUP(B95,[1]Список!$B$9:$N$41,3,FALSE)</f>
        <v>1979</v>
      </c>
      <c r="E95" s="35">
        <f>VLOOKUP(B95,[1]Список!$B$9:$N$41,4,FALSE)</f>
        <v>0</v>
      </c>
      <c r="F95" s="34" t="str">
        <f>VLOOKUP(B95,[1]Список!$B$9:$N$41,7,FALSE)</f>
        <v>Липецк</v>
      </c>
      <c r="G95" s="33">
        <f>VLOOKUP(B95,[1]Рабочий!$B$11:$M$49,7,FALSE)</f>
        <v>10</v>
      </c>
      <c r="H95" s="33">
        <f>VLOOKUP(B95,[1]Рабочий!$B$11:$M$49,8,FALSE)</f>
        <v>11</v>
      </c>
      <c r="I95" s="115">
        <f>SUM(G95:H97)</f>
        <v>62</v>
      </c>
      <c r="J95" s="38"/>
    </row>
    <row r="96" spans="1:10" ht="16.5" customHeight="1">
      <c r="A96" s="48"/>
      <c r="B96" s="12">
        <v>2</v>
      </c>
      <c r="C96" s="36" t="str">
        <f>VLOOKUP(B96,[1]Список!$B$9:$N$41,2,FALSE)</f>
        <v>Чеботников Константин</v>
      </c>
      <c r="D96" s="35">
        <f>VLOOKUP(B96,[1]Список!$B$9:$N$41,3,FALSE)</f>
        <v>1980</v>
      </c>
      <c r="E96" s="35">
        <f>VLOOKUP(B96,[1]Список!$B$9:$N$41,4,FALSE)</f>
        <v>0</v>
      </c>
      <c r="F96" s="34" t="str">
        <f>VLOOKUP(B96,[1]Список!$B$9:$N$41,7,FALSE)</f>
        <v>Липецк</v>
      </c>
      <c r="G96" s="33">
        <f>VLOOKUP(B96,[1]Рабочий!$B$11:$M$49,7,FALSE)</f>
        <v>9</v>
      </c>
      <c r="H96" s="33">
        <f>VLOOKUP(B96,[1]Рабочий!$B$11:$M$49,8,FALSE)</f>
        <v>10</v>
      </c>
      <c r="I96" s="116"/>
      <c r="J96" s="104">
        <v>10</v>
      </c>
    </row>
    <row r="97" spans="1:10" ht="16.5" customHeight="1">
      <c r="A97" s="48"/>
      <c r="B97" s="12">
        <v>3</v>
      </c>
      <c r="C97" s="36" t="str">
        <f>VLOOKUP(B97,[1]Список!$B$9:$N$41,2,FALSE)</f>
        <v>Несмеянов Евгений</v>
      </c>
      <c r="D97" s="35">
        <f>VLOOKUP(B97,[1]Список!$B$9:$N$41,3,FALSE)</f>
        <v>1985</v>
      </c>
      <c r="E97" s="35">
        <f>VLOOKUP(B97,[1]Список!$B$9:$N$41,4,FALSE)</f>
        <v>0</v>
      </c>
      <c r="F97" s="34" t="str">
        <f>VLOOKUP(B97,[1]Список!$B$9:$N$41,7,FALSE)</f>
        <v>Липецк</v>
      </c>
      <c r="G97" s="33">
        <f>VLOOKUP(B97,[1]Рабочий!$B$11:$M$49,7,FALSE)</f>
        <v>10</v>
      </c>
      <c r="H97" s="33">
        <f>VLOOKUP(B97,[1]Рабочий!$B$11:$M$49,8,FALSE)</f>
        <v>12</v>
      </c>
      <c r="I97" s="116"/>
      <c r="J97" s="104"/>
    </row>
    <row r="98" spans="1:10" ht="16.5" customHeight="1">
      <c r="A98" s="47"/>
      <c r="B98" s="30"/>
      <c r="C98" s="46"/>
      <c r="D98" s="29"/>
      <c r="E98" s="29"/>
      <c r="F98" s="28"/>
      <c r="G98" s="27">
        <f>SUM(G95:G97)</f>
        <v>29</v>
      </c>
      <c r="H98" s="27">
        <f>SUM(H95:H97)</f>
        <v>33</v>
      </c>
      <c r="I98" s="117"/>
      <c r="J98" s="26"/>
    </row>
    <row r="99" spans="1:10" ht="30" customHeight="1">
      <c r="A99" s="44">
        <v>19</v>
      </c>
      <c r="B99" s="43"/>
      <c r="C99" s="42" t="s">
        <v>31</v>
      </c>
      <c r="D99" s="41"/>
      <c r="E99" s="41"/>
      <c r="F99" s="42"/>
      <c r="G99" s="41"/>
      <c r="H99" s="41"/>
      <c r="I99" s="40"/>
      <c r="J99" s="39"/>
    </row>
    <row r="100" spans="1:10" ht="16.5" customHeight="1">
      <c r="A100" s="37"/>
      <c r="B100" s="12">
        <v>56</v>
      </c>
      <c r="C100" s="36" t="str">
        <f>VLOOKUP(B100,[1]Список!$B$9:$N$100,2,FALSE)</f>
        <v>Фирсов Дмитрий</v>
      </c>
      <c r="D100" s="35">
        <f>VLOOKUP(B100,[1]Список!$B$9:$N$100,3,FALSE)</f>
        <v>1990</v>
      </c>
      <c r="E100" s="35">
        <f>VLOOKUP(B100,[1]Список!$B$9:$N$100,4,FALSE)</f>
        <v>0</v>
      </c>
      <c r="F100" s="34">
        <f>VLOOKUP(B100,[1]Список!$B$9:$N$100,7,FALSE)</f>
        <v>0</v>
      </c>
      <c r="G100" s="33">
        <f>VLOOKUP(B100,[1]Рабочий!$B$11:$M$69,7,FALSE)</f>
        <v>12</v>
      </c>
      <c r="H100" s="33">
        <f>VLOOKUP(B100,[1]Рабочий!$B$11:$M$69,8,FALSE)</f>
        <v>10</v>
      </c>
      <c r="I100" s="115">
        <f>SUM(G100:H102)</f>
        <v>62</v>
      </c>
      <c r="J100" s="38"/>
    </row>
    <row r="101" spans="1:10" ht="16.5" customHeight="1">
      <c r="A101" s="37"/>
      <c r="B101" s="12">
        <v>57</v>
      </c>
      <c r="C101" s="36" t="str">
        <f>VLOOKUP(B101,[1]Список!$B$9:$N$100,2,FALSE)</f>
        <v>Кобрин Павел</v>
      </c>
      <c r="D101" s="35">
        <f>VLOOKUP(B101,[1]Список!$B$9:$N$100,3,FALSE)</f>
        <v>1982</v>
      </c>
      <c r="E101" s="35">
        <f>VLOOKUP(B101,[1]Список!$B$9:$N$100,4,FALSE)</f>
        <v>0</v>
      </c>
      <c r="F101" s="34">
        <f>VLOOKUP(B101,[1]Список!$B$9:$N$100,7,FALSE)</f>
        <v>0</v>
      </c>
      <c r="G101" s="33">
        <f>VLOOKUP(B101,[1]Рабочий!$B$11:$M$100,7,FALSE)</f>
        <v>9</v>
      </c>
      <c r="H101" s="33">
        <f>VLOOKUP(B101,[1]Рабочий!$B$11:$M$100,8,FALSE)</f>
        <v>10</v>
      </c>
      <c r="I101" s="116"/>
      <c r="J101" s="104">
        <v>9</v>
      </c>
    </row>
    <row r="102" spans="1:10" ht="16.5" customHeight="1">
      <c r="A102" s="37"/>
      <c r="B102" s="12">
        <v>58</v>
      </c>
      <c r="C102" s="36" t="str">
        <f>VLOOKUP(B102,[1]Список!$B$9:$N$100,2,FALSE)</f>
        <v>Немцев Александр</v>
      </c>
      <c r="D102" s="35">
        <f>VLOOKUP(B102,[1]Список!$B$9:$N$100,3,FALSE)</f>
        <v>1989</v>
      </c>
      <c r="E102" s="35">
        <f>VLOOKUP(B102,[1]Список!$B$9:$N$100,4,FALSE)</f>
        <v>0</v>
      </c>
      <c r="F102" s="34">
        <f>VLOOKUP(B102,[1]Список!$B$9:$N$100,7,FALSE)</f>
        <v>0</v>
      </c>
      <c r="G102" s="33">
        <f>VLOOKUP(B102,[1]Рабочий!$B$11:$M$100,7,FALSE)</f>
        <v>10</v>
      </c>
      <c r="H102" s="33">
        <f>VLOOKUP(B102,[1]Рабочий!$B$11:$M$100,8,FALSE)</f>
        <v>11</v>
      </c>
      <c r="I102" s="116"/>
      <c r="J102" s="104"/>
    </row>
    <row r="103" spans="1:10" ht="15" customHeight="1">
      <c r="A103" s="31"/>
      <c r="B103" s="30"/>
      <c r="C103" s="29"/>
      <c r="D103" s="29"/>
      <c r="E103" s="29"/>
      <c r="F103" s="28"/>
      <c r="G103" s="27">
        <f>SUM(G100:G102)</f>
        <v>31</v>
      </c>
      <c r="H103" s="27">
        <f>SUM(H100:H102)</f>
        <v>31</v>
      </c>
      <c r="I103" s="117"/>
      <c r="J103" s="26"/>
    </row>
    <row r="104" spans="1:10" ht="30" customHeight="1">
      <c r="A104" s="44">
        <v>20</v>
      </c>
      <c r="B104" s="43"/>
      <c r="C104" s="42" t="s">
        <v>30</v>
      </c>
      <c r="D104" s="41"/>
      <c r="E104" s="41"/>
      <c r="F104" s="42"/>
      <c r="G104" s="41"/>
      <c r="H104" s="41"/>
      <c r="I104" s="40"/>
      <c r="J104" s="39"/>
    </row>
    <row r="105" spans="1:10" ht="16.5" customHeight="1">
      <c r="A105" s="37"/>
      <c r="B105" s="12">
        <v>32</v>
      </c>
      <c r="C105" s="36" t="str">
        <f>VLOOKUP(B105,[1]Список!$B$9:$N$41,2,FALSE)</f>
        <v>Семенов Олег</v>
      </c>
      <c r="D105" s="35">
        <f>VLOOKUP(B105,[1]Список!$B$9:$N$41,3,FALSE)</f>
        <v>1976</v>
      </c>
      <c r="E105" s="35">
        <f>VLOOKUP(B105,[1]Список!$B$9:$N$41,4,FALSE)</f>
        <v>0</v>
      </c>
      <c r="F105" s="34" t="str">
        <f>VLOOKUP(B105,[1]Список!$B$9:$N$41,7,FALSE)</f>
        <v>Липецк</v>
      </c>
      <c r="G105" s="33">
        <f>VLOOKUP(B105,[1]Рабочий!$B$11:$M$49,7,FALSE)</f>
        <v>11</v>
      </c>
      <c r="H105" s="33">
        <f>VLOOKUP(B105,[1]Рабочий!$B$11:$M$49,8,FALSE)</f>
        <v>9</v>
      </c>
      <c r="I105" s="115">
        <f>SUM(G105:H107)</f>
        <v>62</v>
      </c>
      <c r="J105" s="38"/>
    </row>
    <row r="106" spans="1:10" ht="16.5" customHeight="1">
      <c r="A106" s="37"/>
      <c r="B106" s="12">
        <v>33</v>
      </c>
      <c r="C106" s="36" t="str">
        <f>VLOOKUP(B106,[1]Список!$B$9:$N$41,2,FALSE)</f>
        <v>Токарев Антон</v>
      </c>
      <c r="D106" s="35">
        <f>VLOOKUP(B106,[1]Список!$B$9:$N$41,3,FALSE)</f>
        <v>1985</v>
      </c>
      <c r="E106" s="35">
        <f>VLOOKUP(B106,[1]Список!$B$9:$N$41,4,FALSE)</f>
        <v>0</v>
      </c>
      <c r="F106" s="34" t="str">
        <f>VLOOKUP(B106,[1]Список!$B$9:$N$41,7,FALSE)</f>
        <v>Липецк</v>
      </c>
      <c r="G106" s="33">
        <f>VLOOKUP(B106,[1]Рабочий!$B$11:$M$49,7,FALSE)</f>
        <v>8</v>
      </c>
      <c r="H106" s="33">
        <f>VLOOKUP(B106,[1]Рабочий!$B$11:$M$49,8,FALSE)</f>
        <v>7</v>
      </c>
      <c r="I106" s="116"/>
      <c r="J106" s="104">
        <v>8</v>
      </c>
    </row>
    <row r="107" spans="1:10" ht="16.5" customHeight="1">
      <c r="A107" s="37"/>
      <c r="B107" s="12">
        <v>34</v>
      </c>
      <c r="C107" s="36" t="str">
        <f>VLOOKUP(B107,[1]Список!$B$9:$N$61,2,FALSE)</f>
        <v>Сотников Александр</v>
      </c>
      <c r="D107" s="35">
        <f>VLOOKUP(B107,[1]Список!$B$9:$N$61,3,FALSE)</f>
        <v>1982</v>
      </c>
      <c r="E107" s="35">
        <f>VLOOKUP(B107,[1]Список!$B$9:$N$61,4,FALSE)</f>
        <v>0</v>
      </c>
      <c r="F107" s="34" t="str">
        <f>VLOOKUP(B107,[1]Список!$B$9:$N$61,7,FALSE)</f>
        <v>Липецк</v>
      </c>
      <c r="G107" s="33">
        <f>VLOOKUP(B107,[1]Рабочий!$B$11:$M$49,7,FALSE)</f>
        <v>13</v>
      </c>
      <c r="H107" s="33">
        <f>VLOOKUP(B107,[1]Рабочий!$B$11:$M$49,8,FALSE)</f>
        <v>14</v>
      </c>
      <c r="I107" s="116"/>
      <c r="J107" s="104"/>
    </row>
    <row r="108" spans="1:10" ht="15" customHeight="1">
      <c r="A108" s="31"/>
      <c r="B108" s="30"/>
      <c r="C108" s="29"/>
      <c r="D108" s="29"/>
      <c r="E108" s="29"/>
      <c r="F108" s="28"/>
      <c r="G108" s="27">
        <f>SUM(G105:G107)</f>
        <v>32</v>
      </c>
      <c r="H108" s="27">
        <f>SUM(H105:H107)</f>
        <v>30</v>
      </c>
      <c r="I108" s="117"/>
      <c r="J108" s="26"/>
    </row>
    <row r="109" spans="1:10" ht="30" customHeight="1">
      <c r="A109" s="44">
        <v>21</v>
      </c>
      <c r="B109" s="43"/>
      <c r="C109" s="42" t="s">
        <v>29</v>
      </c>
      <c r="D109" s="41"/>
      <c r="E109" s="41"/>
      <c r="F109" s="42"/>
      <c r="G109" s="41"/>
      <c r="H109" s="41"/>
      <c r="I109" s="40"/>
      <c r="J109" s="39"/>
    </row>
    <row r="110" spans="1:10" ht="16.5" customHeight="1">
      <c r="A110" s="37"/>
      <c r="B110" s="12">
        <v>73</v>
      </c>
      <c r="C110" s="36" t="str">
        <f>VLOOKUP(B110,[1]Список!$B$9:$N$100,2,FALSE)</f>
        <v>Будько Константин</v>
      </c>
      <c r="D110" s="35">
        <f>VLOOKUP(B110,[1]Список!$B$9:$N$100,3,FALSE)</f>
        <v>1971</v>
      </c>
      <c r="E110" s="35">
        <f>VLOOKUP(B110,[1]Список!$B$9:$N$100,4,FALSE)</f>
        <v>0</v>
      </c>
      <c r="F110" s="34">
        <f>VLOOKUP(B110,[1]Список!$B$9:$N$100,7,FALSE)</f>
        <v>0</v>
      </c>
      <c r="G110" s="33">
        <f>VLOOKUP(B110,[1]Рабочий!$B$11:$M$100,7,FALSE)</f>
        <v>13</v>
      </c>
      <c r="H110" s="33">
        <f>VLOOKUP(B110,[1]Рабочий!$B$11:$M$100,8,FALSE)</f>
        <v>11</v>
      </c>
      <c r="I110" s="115">
        <f>SUM(G110:H112)</f>
        <v>62</v>
      </c>
      <c r="J110" s="38"/>
    </row>
    <row r="111" spans="1:10" ht="16.5" customHeight="1">
      <c r="A111" s="37"/>
      <c r="B111" s="12">
        <v>74</v>
      </c>
      <c r="C111" s="36" t="str">
        <f>VLOOKUP(B111,[1]Список!$B$9:$N$100,2,FALSE)</f>
        <v>Шакирзянов Имиль</v>
      </c>
      <c r="D111" s="35">
        <f>VLOOKUP(B111,[1]Список!$B$9:$N$100,3,FALSE)</f>
        <v>1996</v>
      </c>
      <c r="E111" s="35">
        <f>VLOOKUP(B111,[1]Список!$B$9:$N$100,4,FALSE)</f>
        <v>0</v>
      </c>
      <c r="F111" s="34">
        <f>VLOOKUP(B111,[1]Список!$B$9:$N$100,7,FALSE)</f>
        <v>0</v>
      </c>
      <c r="G111" s="33">
        <f>VLOOKUP(B111,[1]Рабочий!$B$11:$M$100,7,FALSE)</f>
        <v>10</v>
      </c>
      <c r="H111" s="33">
        <f>VLOOKUP(B111,[1]Рабочий!$B$11:$M$100,8,FALSE)</f>
        <v>10</v>
      </c>
      <c r="I111" s="116"/>
      <c r="J111" s="104">
        <v>7</v>
      </c>
    </row>
    <row r="112" spans="1:10" ht="16.5" customHeight="1">
      <c r="A112" s="37"/>
      <c r="B112" s="12">
        <v>75</v>
      </c>
      <c r="C112" s="36" t="str">
        <f>VLOOKUP(B112,[1]Список!$B$9:$N$100,2,FALSE)</f>
        <v>Зуев Станислав</v>
      </c>
      <c r="D112" s="35">
        <f>VLOOKUP(B112,[1]Список!$B$9:$N$100,3,FALSE)</f>
        <v>1996</v>
      </c>
      <c r="E112" s="35">
        <f>VLOOKUP(B112,[1]Список!$B$9:$N$100,4,FALSE)</f>
        <v>0</v>
      </c>
      <c r="F112" s="34">
        <f>VLOOKUP(B112,[1]Список!$B$9:$N$100,7,FALSE)</f>
        <v>0</v>
      </c>
      <c r="G112" s="33">
        <f>VLOOKUP(B112,[1]Рабочий!$B$11:$M$100,7,FALSE)</f>
        <v>9</v>
      </c>
      <c r="H112" s="33">
        <f>VLOOKUP(B112,[1]Рабочий!$B$11:$M$100,8,FALSE)</f>
        <v>9</v>
      </c>
      <c r="I112" s="116"/>
      <c r="J112" s="104"/>
    </row>
    <row r="113" spans="1:10" ht="15" customHeight="1">
      <c r="A113" s="31"/>
      <c r="B113" s="30"/>
      <c r="C113" s="29"/>
      <c r="D113" s="29"/>
      <c r="E113" s="29"/>
      <c r="F113" s="28"/>
      <c r="G113" s="27">
        <f>SUM(G110:G112)</f>
        <v>32</v>
      </c>
      <c r="H113" s="27">
        <f>SUM(H110:H112)</f>
        <v>30</v>
      </c>
      <c r="I113" s="117"/>
      <c r="J113" s="26"/>
    </row>
    <row r="114" spans="1:10" ht="30" customHeight="1">
      <c r="A114" s="44">
        <v>22</v>
      </c>
      <c r="B114" s="43"/>
      <c r="C114" s="42" t="s">
        <v>28</v>
      </c>
      <c r="D114" s="41"/>
      <c r="E114" s="41"/>
      <c r="F114" s="42"/>
      <c r="G114" s="41"/>
      <c r="H114" s="41"/>
      <c r="I114" s="40"/>
      <c r="J114" s="39"/>
    </row>
    <row r="115" spans="1:10" ht="16.5" customHeight="1">
      <c r="A115" s="37"/>
      <c r="B115" s="12">
        <v>64</v>
      </c>
      <c r="C115" s="36" t="str">
        <f>VLOOKUP(B115,[1]Список!$B$9:$N$100,2,FALSE)</f>
        <v>Кочегаров Виталий</v>
      </c>
      <c r="D115" s="35">
        <f>VLOOKUP(B115,[1]Список!$B$9:$N$100,3,FALSE)</f>
        <v>1992</v>
      </c>
      <c r="E115" s="35">
        <f>VLOOKUP(B115,[1]Список!$B$9:$N$100,4,FALSE)</f>
        <v>0</v>
      </c>
      <c r="F115" s="34">
        <f>VLOOKUP(B115,[1]Список!$B$9:$N$100,7,FALSE)</f>
        <v>0</v>
      </c>
      <c r="G115" s="33">
        <f>VLOOKUP(B115,[1]Рабочий!$B$11:$M$100,7,FALSE)</f>
        <v>10</v>
      </c>
      <c r="H115" s="33">
        <f>VLOOKUP(B115,[1]Рабочий!$B$11:$M$100,8,FALSE)</f>
        <v>13</v>
      </c>
      <c r="I115" s="115">
        <f>SUM(G115:H117)</f>
        <v>62</v>
      </c>
      <c r="J115" s="38"/>
    </row>
    <row r="116" spans="1:10" ht="16.5" customHeight="1">
      <c r="A116" s="37"/>
      <c r="B116" s="12">
        <v>65</v>
      </c>
      <c r="C116" s="36" t="str">
        <f>VLOOKUP(B116,[1]Список!$B$9:$N$100,2,FALSE)</f>
        <v>Коростин Александр</v>
      </c>
      <c r="D116" s="35">
        <f>VLOOKUP(B116,[1]Список!$B$9:$N$100,3,FALSE)</f>
        <v>1986</v>
      </c>
      <c r="E116" s="35">
        <f>VLOOKUP(B116,[1]Список!$B$9:$N$100,4,FALSE)</f>
        <v>0</v>
      </c>
      <c r="F116" s="34">
        <f>VLOOKUP(B116,[1]Список!$B$9:$N$100,7,FALSE)</f>
        <v>0</v>
      </c>
      <c r="G116" s="33">
        <f>VLOOKUP(B116,[1]Рабочий!$B$11:$M$100,7,FALSE)</f>
        <v>13</v>
      </c>
      <c r="H116" s="33">
        <f>VLOOKUP(B116,[1]Рабочий!$B$11:$M$100,8,FALSE)</f>
        <v>5</v>
      </c>
      <c r="I116" s="116"/>
      <c r="J116" s="104">
        <v>6</v>
      </c>
    </row>
    <row r="117" spans="1:10" ht="16.5" customHeight="1">
      <c r="A117" s="37"/>
      <c r="B117" s="12">
        <v>66</v>
      </c>
      <c r="C117" s="36" t="str">
        <f>VLOOKUP(B117,[1]Список!$B$9:$N$100,2,FALSE)</f>
        <v>Мальцев Даниил</v>
      </c>
      <c r="D117" s="35">
        <f>VLOOKUP(B117,[1]Список!$B$9:$N$100,3,FALSE)</f>
        <v>1998</v>
      </c>
      <c r="E117" s="35">
        <f>VLOOKUP(B117,[1]Список!$B$9:$N$100,4,FALSE)</f>
        <v>0</v>
      </c>
      <c r="F117" s="34">
        <f>VLOOKUP(B117,[1]Список!$B$9:$N$100,7,FALSE)</f>
        <v>0</v>
      </c>
      <c r="G117" s="33">
        <f>VLOOKUP(B117,[1]Рабочий!$B$11:$M$100,7,FALSE)</f>
        <v>11</v>
      </c>
      <c r="H117" s="33">
        <f>VLOOKUP(B117,[1]Рабочий!$B$11:$M$100,8,FALSE)</f>
        <v>10</v>
      </c>
      <c r="I117" s="116"/>
      <c r="J117" s="104"/>
    </row>
    <row r="118" spans="1:10" ht="15" customHeight="1">
      <c r="A118" s="31"/>
      <c r="B118" s="30"/>
      <c r="C118" s="29"/>
      <c r="D118" s="29"/>
      <c r="E118" s="29"/>
      <c r="F118" s="28"/>
      <c r="G118" s="27">
        <f>SUM(G115:G117)</f>
        <v>34</v>
      </c>
      <c r="H118" s="27">
        <f>SUM(H115:H117)</f>
        <v>28</v>
      </c>
      <c r="I118" s="117"/>
      <c r="J118" s="26"/>
    </row>
    <row r="119" spans="1:10" ht="30" customHeight="1">
      <c r="A119" s="44">
        <v>23</v>
      </c>
      <c r="B119" s="43"/>
      <c r="C119" s="42" t="s">
        <v>27</v>
      </c>
      <c r="D119" s="41"/>
      <c r="E119" s="41"/>
      <c r="F119" s="42"/>
      <c r="G119" s="41"/>
      <c r="H119" s="41"/>
      <c r="I119" s="40"/>
      <c r="J119" s="39"/>
    </row>
    <row r="120" spans="1:10" ht="16.5" customHeight="1">
      <c r="A120" s="37"/>
      <c r="B120" s="12">
        <v>19</v>
      </c>
      <c r="C120" s="36" t="str">
        <f>VLOOKUP(B120,[1]Список!$B$9:$N$41,2,FALSE)</f>
        <v>Лукин Александр</v>
      </c>
      <c r="D120" s="35">
        <f>VLOOKUP(B120,[1]Список!$B$9:$N$41,3,FALSE)</f>
        <v>1973</v>
      </c>
      <c r="E120" s="35">
        <f>VLOOKUP(B120,[1]Список!$B$9:$N$41,4,FALSE)</f>
        <v>0</v>
      </c>
      <c r="F120" s="34" t="str">
        <f>VLOOKUP(B120,[1]Список!$B$9:$N$41,7,FALSE)</f>
        <v>Липецк</v>
      </c>
      <c r="G120" s="33">
        <f>VLOOKUP(B120,[1]Рабочий!$B$11:$M$49,7,FALSE)</f>
        <v>8</v>
      </c>
      <c r="H120" s="33">
        <f>VLOOKUP(B120,[1]Рабочий!$B$11:$M$49,8,FALSE)</f>
        <v>8</v>
      </c>
      <c r="I120" s="115">
        <f>SUM(G120:H122)</f>
        <v>61</v>
      </c>
      <c r="J120" s="38"/>
    </row>
    <row r="121" spans="1:10" ht="16.5" customHeight="1">
      <c r="A121" s="37"/>
      <c r="B121" s="12">
        <v>20</v>
      </c>
      <c r="C121" s="36" t="str">
        <f>VLOOKUP(B121,[1]Список!$B$9:$N$41,2,FALSE)</f>
        <v>Лукин Юрий</v>
      </c>
      <c r="D121" s="35">
        <f>VLOOKUP(B121,[1]Список!$B$9:$N$41,3,FALSE)</f>
        <v>1978</v>
      </c>
      <c r="E121" s="35">
        <f>VLOOKUP(B121,[1]Список!$B$9:$N$41,4,FALSE)</f>
        <v>0</v>
      </c>
      <c r="F121" s="34" t="str">
        <f>VLOOKUP(B121,[1]Список!$B$9:$N$41,7,FALSE)</f>
        <v>Липецк</v>
      </c>
      <c r="G121" s="33">
        <f>VLOOKUP(B121,[1]Рабочий!$B$11:$M$49,7,FALSE)</f>
        <v>6</v>
      </c>
      <c r="H121" s="33">
        <f>VLOOKUP(B121,[1]Рабочий!$B$11:$M$49,8,FALSE)</f>
        <v>12</v>
      </c>
      <c r="I121" s="116"/>
      <c r="J121" s="104">
        <v>5</v>
      </c>
    </row>
    <row r="122" spans="1:10" ht="16.5" customHeight="1">
      <c r="A122" s="37"/>
      <c r="B122" s="12">
        <v>21</v>
      </c>
      <c r="C122" s="36" t="str">
        <f>VLOOKUP(B122,[1]Список!$B$9:$N$41,2,FALSE)</f>
        <v>Настич Игорь</v>
      </c>
      <c r="D122" s="35">
        <f>VLOOKUP(B122,[1]Список!$B$9:$N$41,3,FALSE)</f>
        <v>1975</v>
      </c>
      <c r="E122" s="35">
        <f>VLOOKUP(B122,[1]Список!$B$9:$N$41,4,FALSE)</f>
        <v>0</v>
      </c>
      <c r="F122" s="34" t="str">
        <f>VLOOKUP(B122,[1]Список!$B$9:$N$41,7,FALSE)</f>
        <v>Липецк</v>
      </c>
      <c r="G122" s="33">
        <f>VLOOKUP(B122,[1]Рабочий!$B$11:$M$49,7,FALSE)</f>
        <v>15</v>
      </c>
      <c r="H122" s="33">
        <f>VLOOKUP(B122,[1]Рабочий!$B$11:$M$49,8,FALSE)</f>
        <v>12</v>
      </c>
      <c r="I122" s="116"/>
      <c r="J122" s="104"/>
    </row>
    <row r="123" spans="1:10" ht="15" customHeight="1">
      <c r="A123" s="31"/>
      <c r="B123" s="30"/>
      <c r="C123" s="29"/>
      <c r="D123" s="29"/>
      <c r="E123" s="29"/>
      <c r="F123" s="28"/>
      <c r="G123" s="27">
        <f>SUM(G120:G122)</f>
        <v>29</v>
      </c>
      <c r="H123" s="27">
        <f>SUM(H120:H122)</f>
        <v>32</v>
      </c>
      <c r="I123" s="117"/>
      <c r="J123" s="26"/>
    </row>
    <row r="124" spans="1:10" ht="30" customHeight="1">
      <c r="A124" s="44">
        <f>A119+1</f>
        <v>24</v>
      </c>
      <c r="B124" s="43"/>
      <c r="C124" s="42" t="s">
        <v>26</v>
      </c>
      <c r="D124" s="41"/>
      <c r="E124" s="41"/>
      <c r="F124" s="42"/>
      <c r="G124" s="41"/>
      <c r="H124" s="41"/>
      <c r="I124" s="40"/>
      <c r="J124" s="39"/>
    </row>
    <row r="125" spans="1:10" ht="16.5" customHeight="1">
      <c r="A125" s="37"/>
      <c r="B125" s="12">
        <v>23</v>
      </c>
      <c r="C125" s="36" t="str">
        <f>VLOOKUP(B125,[1]Список!$B$9:$N$41,2,FALSE)</f>
        <v>Еремеев Антон</v>
      </c>
      <c r="D125" s="35">
        <f>VLOOKUP(B125,[1]Список!$B$9:$N$41,3,FALSE)</f>
        <v>1978</v>
      </c>
      <c r="E125" s="35">
        <f>VLOOKUP(B125,[1]Список!$B$9:$N$41,4,FALSE)</f>
        <v>0</v>
      </c>
      <c r="F125" s="34" t="str">
        <f>VLOOKUP(B125,[1]Список!$B$9:$N$41,7,FALSE)</f>
        <v>Липецк</v>
      </c>
      <c r="G125" s="33">
        <f>VLOOKUP(B125,[1]Рабочий!$B$11:$M$49,7,FALSE)</f>
        <v>13</v>
      </c>
      <c r="H125" s="33">
        <f>VLOOKUP(B125,[1]Рабочий!$B$11:$M$49,8,FALSE)</f>
        <v>10</v>
      </c>
      <c r="I125" s="115">
        <f>SUM(G125:H127)</f>
        <v>61</v>
      </c>
      <c r="J125" s="38"/>
    </row>
    <row r="126" spans="1:10" ht="16.5" customHeight="1">
      <c r="A126" s="37"/>
      <c r="B126" s="12">
        <v>24</v>
      </c>
      <c r="C126" s="36" t="str">
        <f>VLOOKUP(B126,[1]Список!$B$9:$N$41,2,FALSE)</f>
        <v>Проняев Дмитрий</v>
      </c>
      <c r="D126" s="35">
        <f>VLOOKUP(B126,[1]Список!$B$9:$N$41,3,FALSE)</f>
        <v>1989</v>
      </c>
      <c r="E126" s="35">
        <f>VLOOKUP(B126,[1]Список!$B$9:$N$41,4,FALSE)</f>
        <v>0</v>
      </c>
      <c r="F126" s="34" t="str">
        <f>VLOOKUP(B126,[1]Список!$B$9:$N$41,7,FALSE)</f>
        <v>Липецк</v>
      </c>
      <c r="G126" s="33">
        <f>VLOOKUP(B126,[1]Рабочий!$B$11:$M$49,7,FALSE)</f>
        <v>8</v>
      </c>
      <c r="H126" s="33">
        <f>VLOOKUP(B126,[1]Рабочий!$B$11:$M$49,8,FALSE)</f>
        <v>10</v>
      </c>
      <c r="I126" s="116"/>
      <c r="J126" s="104">
        <v>4</v>
      </c>
    </row>
    <row r="127" spans="1:10" ht="16.5" customHeight="1">
      <c r="A127" s="37"/>
      <c r="B127" s="12">
        <v>25</v>
      </c>
      <c r="C127" s="36" t="str">
        <f>VLOOKUP(B127,[1]Список!$B$9:$N$41,2,FALSE)</f>
        <v>Крюков Вячеслав</v>
      </c>
      <c r="D127" s="35">
        <f>VLOOKUP(B127,[1]Список!$B$9:$N$41,3,FALSE)</f>
        <v>1965</v>
      </c>
      <c r="E127" s="35">
        <f>VLOOKUP(B127,[1]Список!$B$9:$N$41,4,FALSE)</f>
        <v>0</v>
      </c>
      <c r="F127" s="34" t="str">
        <f>VLOOKUP(B127,[1]Список!$B$9:$N$41,7,FALSE)</f>
        <v>Липецк</v>
      </c>
      <c r="G127" s="33">
        <f>VLOOKUP(B127,[1]Рабочий!$B$11:$M$49,7,FALSE)</f>
        <v>11</v>
      </c>
      <c r="H127" s="33">
        <f>VLOOKUP(B127,[1]Рабочий!$B$11:$M$49,8,FALSE)</f>
        <v>9</v>
      </c>
      <c r="I127" s="116"/>
      <c r="J127" s="104"/>
    </row>
    <row r="128" spans="1:10" ht="15" customHeight="1">
      <c r="A128" s="31"/>
      <c r="B128" s="30"/>
      <c r="C128" s="29"/>
      <c r="D128" s="29"/>
      <c r="E128" s="29"/>
      <c r="F128" s="28"/>
      <c r="G128" s="27">
        <f>SUM(G125:G127)</f>
        <v>32</v>
      </c>
      <c r="H128" s="27">
        <f>SUM(H125:H127)</f>
        <v>29</v>
      </c>
      <c r="I128" s="117"/>
      <c r="J128" s="26"/>
    </row>
    <row r="129" spans="1:10" ht="30" customHeight="1">
      <c r="A129" s="44">
        <v>25</v>
      </c>
      <c r="B129" s="43"/>
      <c r="C129" s="42" t="s">
        <v>25</v>
      </c>
      <c r="D129" s="41"/>
      <c r="E129" s="41"/>
      <c r="F129" s="42"/>
      <c r="G129" s="41"/>
      <c r="H129" s="41"/>
      <c r="I129" s="40"/>
      <c r="J129" s="39"/>
    </row>
    <row r="130" spans="1:10" ht="16.5" customHeight="1">
      <c r="A130" s="37"/>
      <c r="B130" s="12">
        <v>7</v>
      </c>
      <c r="C130" s="36" t="str">
        <f>VLOOKUP(B130,[1]Список!$B$9:$N$41,2,FALSE)</f>
        <v>Цисляк Роман</v>
      </c>
      <c r="D130" s="35">
        <f>VLOOKUP(B130,[1]Список!$B$9:$N$41,3,FALSE)</f>
        <v>1973</v>
      </c>
      <c r="E130" s="35">
        <f>VLOOKUP(B130,[1]Список!$B$9:$N$41,4,FALSE)</f>
        <v>0</v>
      </c>
      <c r="F130" s="34" t="str">
        <f>VLOOKUP(B130,[1]Список!$B$9:$N$41,7,FALSE)</f>
        <v>Липецк</v>
      </c>
      <c r="G130" s="33">
        <f>VLOOKUP(B130,[1]Рабочий!$B$11:$M$49,7,FALSE)</f>
        <v>12</v>
      </c>
      <c r="H130" s="33">
        <f>VLOOKUP(B130,[1]Рабочий!$B$11:$M$49,8,FALSE)</f>
        <v>15</v>
      </c>
      <c r="I130" s="115">
        <f>SUM(G130:H132)</f>
        <v>60</v>
      </c>
      <c r="J130" s="38"/>
    </row>
    <row r="131" spans="1:10" ht="16.5" customHeight="1">
      <c r="A131" s="37"/>
      <c r="B131" s="12">
        <v>8</v>
      </c>
      <c r="C131" s="36" t="str">
        <f>VLOOKUP(B131,[1]Список!$B$9:$N$41,2,FALSE)</f>
        <v>Сопоев Максим</v>
      </c>
      <c r="D131" s="35">
        <f>VLOOKUP(B131,[1]Список!$B$9:$N$41,3,FALSE)</f>
        <v>1985</v>
      </c>
      <c r="E131" s="35">
        <f>VLOOKUP(B131,[1]Список!$B$9:$N$41,4,FALSE)</f>
        <v>0</v>
      </c>
      <c r="F131" s="34" t="str">
        <f>VLOOKUP(B131,[1]Список!$B$9:$N$41,7,FALSE)</f>
        <v>Липецк</v>
      </c>
      <c r="G131" s="33">
        <f>VLOOKUP(B131,[1]Рабочий!$B$11:$M$49,7,FALSE)</f>
        <v>8</v>
      </c>
      <c r="H131" s="33">
        <f>VLOOKUP(B131,[1]Рабочий!$B$11:$M$49,8,FALSE)</f>
        <v>9</v>
      </c>
      <c r="I131" s="116"/>
      <c r="J131" s="104">
        <v>3</v>
      </c>
    </row>
    <row r="132" spans="1:10" ht="16.5" customHeight="1">
      <c r="A132" s="37"/>
      <c r="B132" s="12">
        <v>9</v>
      </c>
      <c r="C132" s="36" t="str">
        <f>VLOOKUP(B132,[1]Список!$B$9:$N$41,2,FALSE)</f>
        <v>Чурилин Александр</v>
      </c>
      <c r="D132" s="35">
        <f>VLOOKUP(B132,[1]Список!$B$9:$N$41,3,FALSE)</f>
        <v>1980</v>
      </c>
      <c r="E132" s="35">
        <f>VLOOKUP(B132,[1]Список!$B$9:$N$41,4,FALSE)</f>
        <v>0</v>
      </c>
      <c r="F132" s="34" t="str">
        <f>VLOOKUP(B132,[1]Список!$B$9:$N$41,7,FALSE)</f>
        <v>Липецк</v>
      </c>
      <c r="G132" s="33">
        <f>VLOOKUP(B132,[1]Рабочий!$B$11:$M$49,7,FALSE)</f>
        <v>6</v>
      </c>
      <c r="H132" s="33">
        <f>VLOOKUP(B132,[1]Рабочий!$B$11:$M$49,8,FALSE)</f>
        <v>10</v>
      </c>
      <c r="I132" s="116"/>
      <c r="J132" s="104"/>
    </row>
    <row r="133" spans="1:10" ht="15" customHeight="1">
      <c r="A133" s="31"/>
      <c r="B133" s="30"/>
      <c r="C133" s="29"/>
      <c r="D133" s="29"/>
      <c r="E133" s="29"/>
      <c r="F133" s="28"/>
      <c r="G133" s="27">
        <f>SUM(G130:G132)</f>
        <v>26</v>
      </c>
      <c r="H133" s="27">
        <f>SUM(H130:H132)</f>
        <v>34</v>
      </c>
      <c r="I133" s="117"/>
      <c r="J133" s="26"/>
    </row>
    <row r="134" spans="1:10" ht="30" customHeight="1">
      <c r="A134" s="44">
        <v>26</v>
      </c>
      <c r="B134" s="43"/>
      <c r="C134" s="42" t="s">
        <v>24</v>
      </c>
      <c r="D134" s="41"/>
      <c r="E134" s="41"/>
      <c r="F134" s="42"/>
      <c r="G134" s="41"/>
      <c r="H134" s="41"/>
      <c r="I134" s="40"/>
      <c r="J134" s="39"/>
    </row>
    <row r="135" spans="1:10" ht="16.5" customHeight="1">
      <c r="A135" s="37"/>
      <c r="B135" s="12">
        <v>70</v>
      </c>
      <c r="C135" s="36" t="str">
        <f>VLOOKUP(B135,[1]Список!$B$9:$N$100,2,FALSE)</f>
        <v>Хованских Сергей</v>
      </c>
      <c r="D135" s="35">
        <f>VLOOKUP(B135,[1]Список!$B$9:$N$100,3,FALSE)</f>
        <v>1977</v>
      </c>
      <c r="E135" s="35">
        <f>VLOOKUP(B135,[1]Список!$B$9:$N$100,4,FALSE)</f>
        <v>0</v>
      </c>
      <c r="F135" s="34">
        <f>VLOOKUP(B135,[1]Список!$B$9:$N$100,7,FALSE)</f>
        <v>0</v>
      </c>
      <c r="G135" s="33">
        <f>VLOOKUP(B135,[1]Рабочий!$B$11:$M$100,7,FALSE)</f>
        <v>7</v>
      </c>
      <c r="H135" s="33">
        <f>VLOOKUP(B135,[1]Рабочий!$B$11:$M$100,8,FALSE)</f>
        <v>10</v>
      </c>
      <c r="I135" s="115">
        <f>SUM(G135:H137)</f>
        <v>59</v>
      </c>
      <c r="J135" s="38"/>
    </row>
    <row r="136" spans="1:10" ht="16.5" customHeight="1">
      <c r="A136" s="37"/>
      <c r="B136" s="12">
        <v>71</v>
      </c>
      <c r="C136" s="36" t="s">
        <v>64</v>
      </c>
      <c r="D136" s="35">
        <f>VLOOKUP(B136,[1]Список!$B$9:$N$100,3,FALSE)</f>
        <v>1979</v>
      </c>
      <c r="E136" s="35">
        <f>VLOOKUP(B136,[1]Список!$B$9:$N$100,4,FALSE)</f>
        <v>0</v>
      </c>
      <c r="F136" s="34">
        <f>VLOOKUP(B136,[1]Список!$B$9:$N$100,7,FALSE)</f>
        <v>0</v>
      </c>
      <c r="G136" s="33">
        <f>VLOOKUP(B136,[1]Рабочий!$B$11:$M$100,7,FALSE)</f>
        <v>10</v>
      </c>
      <c r="H136" s="33">
        <f>VLOOKUP(B136,[1]Рабочий!$B$11:$M$100,8,FALSE)</f>
        <v>15</v>
      </c>
      <c r="I136" s="116"/>
      <c r="J136" s="104">
        <v>2</v>
      </c>
    </row>
    <row r="137" spans="1:10" ht="16.5" customHeight="1">
      <c r="A137" s="37"/>
      <c r="B137" s="12">
        <v>72</v>
      </c>
      <c r="C137" s="36" t="str">
        <f>VLOOKUP(B137,[1]Список!$B$9:$N$100,2,FALSE)</f>
        <v>Анциферов Александр</v>
      </c>
      <c r="D137" s="35">
        <f>VLOOKUP(B137,[1]Список!$B$9:$N$100,3,FALSE)</f>
        <v>1989</v>
      </c>
      <c r="E137" s="35">
        <f>VLOOKUP(B137,[1]Список!$B$9:$N$100,4,FALSE)</f>
        <v>0</v>
      </c>
      <c r="F137" s="34">
        <f>VLOOKUP(B137,[1]Список!$B$9:$N$100,7,FALSE)</f>
        <v>0</v>
      </c>
      <c r="G137" s="33">
        <f>VLOOKUP(B137,[1]Рабочий!$B$11:$M$100,7,FALSE)</f>
        <v>6</v>
      </c>
      <c r="H137" s="33">
        <f>VLOOKUP(B137,[1]Рабочий!$B$11:$M$100,8,FALSE)</f>
        <v>11</v>
      </c>
      <c r="I137" s="116"/>
      <c r="J137" s="104"/>
    </row>
    <row r="138" spans="1:10" ht="15" customHeight="1">
      <c r="A138" s="31"/>
      <c r="B138" s="30"/>
      <c r="C138" s="29"/>
      <c r="D138" s="29"/>
      <c r="E138" s="29"/>
      <c r="F138" s="28"/>
      <c r="G138" s="27">
        <f>SUM(G135:G137)</f>
        <v>23</v>
      </c>
      <c r="H138" s="27">
        <f>SUM(H135:H137)</f>
        <v>36</v>
      </c>
      <c r="I138" s="117"/>
      <c r="J138" s="26"/>
    </row>
    <row r="139" spans="1:10" ht="30" customHeight="1">
      <c r="A139" s="44">
        <v>27</v>
      </c>
      <c r="B139" s="43"/>
      <c r="C139" s="42" t="s">
        <v>23</v>
      </c>
      <c r="D139" s="41"/>
      <c r="E139" s="41"/>
      <c r="F139" s="42"/>
      <c r="G139" s="41"/>
      <c r="H139" s="41"/>
      <c r="I139" s="40"/>
      <c r="J139" s="39"/>
    </row>
    <row r="140" spans="1:10" ht="16.5" customHeight="1">
      <c r="A140" s="37"/>
      <c r="B140" s="45">
        <v>107</v>
      </c>
      <c r="C140" s="36" t="str">
        <f>VLOOKUP(B140,[1]Список!$B$9:$N$120,2,FALSE)</f>
        <v>Стрельников Дмитрий</v>
      </c>
      <c r="D140" s="35">
        <f>VLOOKUP(B140,[1]Список!$B$9:$N$120,3,FALSE)</f>
        <v>1977</v>
      </c>
      <c r="E140" s="35">
        <f>VLOOKUP(B140,[1]Список!$B$9:$N$120,4,FALSE)</f>
        <v>0</v>
      </c>
      <c r="F140" s="34">
        <f>VLOOKUP(B140,[1]Список!$B$9:$N$120,7,FALSE)</f>
        <v>0</v>
      </c>
      <c r="G140" s="33">
        <f>VLOOKUP(B140,[1]Рабочий!$B$11:$M$120,7,FALSE)</f>
        <v>9</v>
      </c>
      <c r="H140" s="33">
        <f>VLOOKUP(B140,[1]Рабочий!$B$11:$M$120,8,FALSE)</f>
        <v>10</v>
      </c>
      <c r="I140" s="115">
        <f>SUM(G140:H142)</f>
        <v>55</v>
      </c>
      <c r="J140" s="38"/>
    </row>
    <row r="141" spans="1:10" ht="16.5" customHeight="1">
      <c r="A141" s="37"/>
      <c r="B141" s="45">
        <v>108</v>
      </c>
      <c r="C141" s="36" t="str">
        <f>VLOOKUP(B141,[1]Список!$B$9:$N$120,2,FALSE)</f>
        <v>Шипилов Олег</v>
      </c>
      <c r="D141" s="35">
        <f>VLOOKUP(B141,[1]Список!$B$9:$N$120,3,FALSE)</f>
        <v>1983</v>
      </c>
      <c r="E141" s="35">
        <f>VLOOKUP(B141,[1]Список!$B$9:$N$120,4,FALSE)</f>
        <v>0</v>
      </c>
      <c r="F141" s="34">
        <f>VLOOKUP(B141,[1]Список!$B$9:$N$120,7,FALSE)</f>
        <v>0</v>
      </c>
      <c r="G141" s="33">
        <f>VLOOKUP(B141,[1]Рабочий!$B$11:$M$120,7,FALSE)</f>
        <v>9</v>
      </c>
      <c r="H141" s="33">
        <f>VLOOKUP(B141,[1]Рабочий!$B$11:$M$120,8,FALSE)</f>
        <v>15</v>
      </c>
      <c r="I141" s="116"/>
      <c r="J141" s="104">
        <v>1</v>
      </c>
    </row>
    <row r="142" spans="1:10" ht="16.5" customHeight="1">
      <c r="A142" s="37"/>
      <c r="B142" s="45">
        <v>109</v>
      </c>
      <c r="C142" s="36" t="str">
        <f>VLOOKUP(B142,[1]Список!$B$9:$N$120,2,FALSE)</f>
        <v>Душкин Евгений</v>
      </c>
      <c r="D142" s="35">
        <f>VLOOKUP(B142,[1]Список!$B$9:$N$120,3,FALSE)</f>
        <v>1973</v>
      </c>
      <c r="E142" s="35">
        <f>VLOOKUP(B142,[1]Список!$B$9:$N$120,4,FALSE)</f>
        <v>0</v>
      </c>
      <c r="F142" s="34">
        <f>VLOOKUP(B142,[1]Список!$B$9:$N$120,7,FALSE)</f>
        <v>0</v>
      </c>
      <c r="G142" s="33">
        <f>VLOOKUP(B142,[1]Рабочий!$B$11:$M$120,7,FALSE)</f>
        <v>10</v>
      </c>
      <c r="H142" s="33">
        <f>VLOOKUP(B142,[1]Рабочий!$B$11:$M$120,8,FALSE)</f>
        <v>2</v>
      </c>
      <c r="I142" s="116"/>
      <c r="J142" s="104"/>
    </row>
    <row r="143" spans="1:10" ht="15" customHeight="1">
      <c r="A143" s="31"/>
      <c r="B143" s="30"/>
      <c r="C143" s="29"/>
      <c r="D143" s="29"/>
      <c r="E143" s="29"/>
      <c r="F143" s="28"/>
      <c r="G143" s="27">
        <f>SUM(G140:G142)</f>
        <v>28</v>
      </c>
      <c r="H143" s="27">
        <f>SUM(H140:H142)</f>
        <v>27</v>
      </c>
      <c r="I143" s="117"/>
      <c r="J143" s="26"/>
    </row>
    <row r="144" spans="1:10" ht="30" customHeight="1">
      <c r="A144" s="44">
        <v>28</v>
      </c>
      <c r="B144" s="43"/>
      <c r="C144" s="42" t="s">
        <v>22</v>
      </c>
      <c r="D144" s="41"/>
      <c r="E144" s="41"/>
      <c r="F144" s="42"/>
      <c r="G144" s="41"/>
      <c r="H144" s="41"/>
      <c r="I144" s="40"/>
      <c r="J144" s="39"/>
    </row>
    <row r="145" spans="1:10" ht="16.5" customHeight="1">
      <c r="A145" s="37"/>
      <c r="B145" s="12">
        <v>89</v>
      </c>
      <c r="C145" s="36" t="str">
        <f>VLOOKUP(B145,[1]Список!$B$9:$N$100,2,FALSE)</f>
        <v>Горелов Максим</v>
      </c>
      <c r="D145" s="35">
        <f>VLOOKUP(B145,[1]Список!$B$9:$N$100,3,FALSE)</f>
        <v>1983</v>
      </c>
      <c r="E145" s="35">
        <f>VLOOKUP(B145,[1]Список!$B$9:$N$100,4,FALSE)</f>
        <v>0</v>
      </c>
      <c r="F145" s="34">
        <f>VLOOKUP(B145,[1]Список!$B$9:$N$100,7,FALSE)</f>
        <v>0</v>
      </c>
      <c r="G145" s="33">
        <f>VLOOKUP(B145,[1]Рабочий!$B$11:$M$100,7,FALSE)</f>
        <v>9</v>
      </c>
      <c r="H145" s="33">
        <f>VLOOKUP(B145,[1]Рабочий!$B$11:$M$100,8,FALSE)</f>
        <v>7</v>
      </c>
      <c r="I145" s="115">
        <f>SUM(G145:H147)</f>
        <v>54</v>
      </c>
      <c r="J145" s="38"/>
    </row>
    <row r="146" spans="1:10" ht="16.5" customHeight="1">
      <c r="A146" s="37"/>
      <c r="B146" s="12">
        <v>90</v>
      </c>
      <c r="C146" s="36" t="str">
        <f>VLOOKUP(B146,[1]Список!$B$9:$N$100,2,FALSE)</f>
        <v>Ломов Станислав</v>
      </c>
      <c r="D146" s="35">
        <f>VLOOKUP(B146,[1]Список!$B$9:$N$100,3,FALSE)</f>
        <v>1989</v>
      </c>
      <c r="E146" s="35">
        <f>VLOOKUP(B146,[1]Список!$B$9:$N$100,4,FALSE)</f>
        <v>0</v>
      </c>
      <c r="F146" s="34">
        <f>VLOOKUP(B146,[1]Список!$B$9:$N$100,7,FALSE)</f>
        <v>0</v>
      </c>
      <c r="G146" s="33">
        <f>VLOOKUP(B146,[1]Рабочий!$B$11:$M$100,7,FALSE)</f>
        <v>9</v>
      </c>
      <c r="H146" s="33">
        <f>VLOOKUP(B146,[1]Рабочий!$B$11:$M$100,8,FALSE)</f>
        <v>7</v>
      </c>
      <c r="I146" s="116"/>
      <c r="J146" s="104">
        <v>1</v>
      </c>
    </row>
    <row r="147" spans="1:10" ht="16.5" customHeight="1">
      <c r="A147" s="37"/>
      <c r="B147" s="12">
        <v>91</v>
      </c>
      <c r="C147" s="36" t="str">
        <f>VLOOKUP(B147,[1]Список!$B$9:$N$100,2,FALSE)</f>
        <v>Чекалин Николай</v>
      </c>
      <c r="D147" s="35">
        <f>VLOOKUP(B147,[1]Список!$B$9:$N$100,3,FALSE)</f>
        <v>1977</v>
      </c>
      <c r="E147" s="35">
        <f>VLOOKUP(B147,[1]Список!$B$9:$N$100,4,FALSE)</f>
        <v>0</v>
      </c>
      <c r="F147" s="34">
        <f>VLOOKUP(B147,[1]Список!$B$9:$N$100,7,FALSE)</f>
        <v>0</v>
      </c>
      <c r="G147" s="33">
        <f>VLOOKUP(B147,[1]Рабочий!$B$11:$M$120,7,FALSE)</f>
        <v>11</v>
      </c>
      <c r="H147" s="33">
        <f>VLOOKUP(B147,[1]Рабочий!$B$11:$M$120,8,FALSE)</f>
        <v>11</v>
      </c>
      <c r="I147" s="116"/>
      <c r="J147" s="104"/>
    </row>
    <row r="148" spans="1:10" ht="15" customHeight="1">
      <c r="A148" s="31"/>
      <c r="B148" s="30"/>
      <c r="C148" s="29"/>
      <c r="D148" s="29"/>
      <c r="E148" s="29"/>
      <c r="F148" s="28"/>
      <c r="G148" s="27">
        <f>SUM(G145:G147)</f>
        <v>29</v>
      </c>
      <c r="H148" s="27">
        <f>SUM(H145:H147)</f>
        <v>25</v>
      </c>
      <c r="I148" s="117"/>
      <c r="J148" s="26"/>
    </row>
    <row r="149" spans="1:10" ht="30" customHeight="1">
      <c r="A149" s="44">
        <v>29</v>
      </c>
      <c r="B149" s="43"/>
      <c r="C149" s="42" t="s">
        <v>21</v>
      </c>
      <c r="D149" s="41"/>
      <c r="E149" s="41"/>
      <c r="F149" s="42"/>
      <c r="G149" s="41"/>
      <c r="H149" s="41"/>
      <c r="I149" s="40"/>
      <c r="J149" s="39"/>
    </row>
    <row r="150" spans="1:10" ht="16.5" customHeight="1">
      <c r="A150" s="37"/>
      <c r="B150" s="12">
        <v>62</v>
      </c>
      <c r="C150" s="36" t="str">
        <f>VLOOKUP(B150,[1]Список!$B$9:$N$100,2,FALSE)</f>
        <v>Мешалкин Александр</v>
      </c>
      <c r="D150" s="35">
        <f>VLOOKUP(B150,[1]Список!$B$9:$N$100,3,FALSE)</f>
        <v>1984</v>
      </c>
      <c r="E150" s="35">
        <f>VLOOKUP(B150,[1]Список!$B$9:$N$100,4,FALSE)</f>
        <v>0</v>
      </c>
      <c r="F150" s="34">
        <f>VLOOKUP(B150,[1]Список!$B$9:$N$100,7,FALSE)</f>
        <v>0</v>
      </c>
      <c r="G150" s="33">
        <f>VLOOKUP(B150,[1]Рабочий!$B$11:$M$100,7,FALSE)</f>
        <v>12</v>
      </c>
      <c r="H150" s="33">
        <f>VLOOKUP(B150,[1]Рабочий!$B$11:$M$100,8,FALSE)</f>
        <v>10</v>
      </c>
      <c r="I150" s="115">
        <f>SUM(G150:H151)</f>
        <v>40</v>
      </c>
      <c r="J150" s="38"/>
    </row>
    <row r="151" spans="1:10" ht="16.5" customHeight="1">
      <c r="A151" s="37"/>
      <c r="B151" s="12">
        <v>63</v>
      </c>
      <c r="C151" s="36" t="str">
        <f>VLOOKUP(B151,[1]Список!$B$9:$N$100,2,FALSE)</f>
        <v>Шабуров Олег</v>
      </c>
      <c r="D151" s="35">
        <f>VLOOKUP(B151,[1]Список!$B$9:$N$100,3,FALSE)</f>
        <v>1969</v>
      </c>
      <c r="E151" s="35">
        <f>VLOOKUP(B151,[1]Список!$B$9:$N$100,4,FALSE)</f>
        <v>0</v>
      </c>
      <c r="F151" s="34">
        <f>VLOOKUP(B151,[1]Список!$B$9:$N$100,7,FALSE)</f>
        <v>0</v>
      </c>
      <c r="G151" s="33">
        <f>VLOOKUP(B151,[1]Рабочий!$B$11:$M$100,7,FALSE)</f>
        <v>9</v>
      </c>
      <c r="H151" s="33">
        <f>VLOOKUP(B151,[1]Рабочий!$B$11:$M$100,8,FALSE)</f>
        <v>9</v>
      </c>
      <c r="I151" s="116"/>
      <c r="J151" s="111">
        <v>1</v>
      </c>
    </row>
    <row r="152" spans="1:10" ht="16.5" customHeight="1">
      <c r="A152" s="37"/>
      <c r="B152" s="12"/>
      <c r="C152" s="36" t="e">
        <f>VLOOKUP(B152,[1]Список!$B$9:$N$100,2,FALSE)</f>
        <v>#N/A</v>
      </c>
      <c r="D152" s="35" t="e">
        <f>VLOOKUP(B152,[1]Список!$B$9:$N$100,3,FALSE)</f>
        <v>#N/A</v>
      </c>
      <c r="E152" s="35" t="e">
        <f>VLOOKUP(B152,[1]Список!$B$9:$N$100,4,FALSE)</f>
        <v>#N/A</v>
      </c>
      <c r="F152" s="34" t="e">
        <f>VLOOKUP(B152,[1]Список!$B$9:$N$100,7,FALSE)</f>
        <v>#N/A</v>
      </c>
      <c r="G152" s="33" t="e">
        <f>VLOOKUP(B152,[1]Рабочий!$B$11:$M$100,7,FALSE)</f>
        <v>#N/A</v>
      </c>
      <c r="H152" s="33" t="e">
        <f>VLOOKUP(B152,[1]Рабочий!$B$11:$M$100,8,FALSE)</f>
        <v>#N/A</v>
      </c>
      <c r="I152" s="116"/>
      <c r="J152" s="111"/>
    </row>
    <row r="153" spans="1:10" ht="15" customHeight="1">
      <c r="A153" s="31"/>
      <c r="B153" s="30"/>
      <c r="C153" s="29"/>
      <c r="D153" s="29"/>
      <c r="E153" s="29"/>
      <c r="F153" s="28"/>
      <c r="G153" s="27" t="e">
        <f>SUM(G150:G152)</f>
        <v>#N/A</v>
      </c>
      <c r="H153" s="27" t="e">
        <f>SUM(H150:H152)</f>
        <v>#N/A</v>
      </c>
      <c r="I153" s="117"/>
      <c r="J153" s="26"/>
    </row>
    <row r="154" spans="1:10" ht="30" customHeight="1">
      <c r="A154" s="44">
        <v>30</v>
      </c>
      <c r="B154" s="43"/>
      <c r="C154" s="42" t="s">
        <v>61</v>
      </c>
      <c r="D154" s="41"/>
      <c r="E154" s="41"/>
      <c r="F154" s="42"/>
      <c r="G154" s="41"/>
      <c r="H154" s="41"/>
      <c r="I154" s="40"/>
      <c r="J154" s="39"/>
    </row>
    <row r="155" spans="1:10" ht="16.5" customHeight="1">
      <c r="A155" s="37"/>
      <c r="B155" s="12">
        <v>86</v>
      </c>
      <c r="C155" s="36" t="str">
        <f>VLOOKUP(B155,[1]Список!$B$9:$N$100,2,FALSE)</f>
        <v>Присекин Алексей</v>
      </c>
      <c r="D155" s="35">
        <f>VLOOKUP(B155,[1]Список!$B$9:$N$100,3,FALSE)</f>
        <v>1992</v>
      </c>
      <c r="E155" s="35">
        <f>VLOOKUP(B155,[1]Список!$B$9:$N$100,4,FALSE)</f>
        <v>0</v>
      </c>
      <c r="F155" s="34">
        <f>VLOOKUP(B155,[1]Список!$B$9:$N$100,7,FALSE)</f>
        <v>0</v>
      </c>
      <c r="G155" s="33">
        <f>VLOOKUP(B155,[1]Рабочий!$B$11:$M$100,7,FALSE)</f>
        <v>8</v>
      </c>
      <c r="H155" s="33">
        <f>VLOOKUP(B155,[1]Рабочий!$B$11:$M$100,8,FALSE)</f>
        <v>10</v>
      </c>
      <c r="I155" s="115">
        <f>SUM(G155:H157)</f>
        <v>39</v>
      </c>
      <c r="J155" s="38"/>
    </row>
    <row r="156" spans="1:10" ht="16.5" customHeight="1">
      <c r="A156" s="37"/>
      <c r="B156" s="12">
        <v>87</v>
      </c>
      <c r="C156" s="36" t="str">
        <f>VLOOKUP(B156,[1]Список!$B$9:$N$100,2,FALSE)</f>
        <v>Крупин Владислав</v>
      </c>
      <c r="D156" s="35">
        <f>VLOOKUP(B156,[1]Список!$B$9:$N$100,3,FALSE)</f>
        <v>1986</v>
      </c>
      <c r="E156" s="35">
        <f>VLOOKUP(B156,[1]Список!$B$9:$N$100,4,FALSE)</f>
        <v>0</v>
      </c>
      <c r="F156" s="34">
        <f>VLOOKUP(B156,[1]Список!$B$9:$N$100,7,FALSE)</f>
        <v>0</v>
      </c>
      <c r="G156" s="33">
        <f>VLOOKUP(B156,[1]Рабочий!$B$11:$M$100,7,FALSE)</f>
        <v>13</v>
      </c>
      <c r="H156" s="33">
        <f>VLOOKUP(B156,[1]Рабочий!$B$11:$M$100,8,FALSE)</f>
        <v>8</v>
      </c>
      <c r="I156" s="116"/>
      <c r="J156" s="104">
        <v>1</v>
      </c>
    </row>
    <row r="157" spans="1:10" ht="16.5" customHeight="1">
      <c r="A157" s="37"/>
      <c r="B157" s="12">
        <v>88</v>
      </c>
      <c r="C157" s="36" t="str">
        <f>VLOOKUP(B157,[1]Список!$B$9:$N$100,2,FALSE)</f>
        <v>Андриеш Юрий</v>
      </c>
      <c r="D157" s="35">
        <f>VLOOKUP(B157,[1]Список!$B$9:$N$100,3,FALSE)</f>
        <v>1989</v>
      </c>
      <c r="E157" s="35">
        <f>VLOOKUP(B157,[1]Список!$B$9:$N$100,4,FALSE)</f>
        <v>0</v>
      </c>
      <c r="F157" s="34">
        <f>VLOOKUP(B157,[1]Список!$B$9:$N$100,7,FALSE)</f>
        <v>0</v>
      </c>
      <c r="G157" s="33">
        <f>VLOOKUP(B157,[1]Рабочий!$B$11:$M$100,7,FALSE)</f>
        <v>0</v>
      </c>
      <c r="H157" s="33">
        <f>VLOOKUP(B157,[1]Рабочий!$B$11:$M$100,8,FALSE)</f>
        <v>0</v>
      </c>
      <c r="I157" s="116"/>
      <c r="J157" s="104"/>
    </row>
    <row r="158" spans="1:10" ht="15" customHeight="1">
      <c r="A158" s="31"/>
      <c r="B158" s="30"/>
      <c r="C158" s="29"/>
      <c r="D158" s="29"/>
      <c r="E158" s="29"/>
      <c r="F158" s="28"/>
      <c r="G158" s="27">
        <f>SUM(G155:G157)</f>
        <v>21</v>
      </c>
      <c r="H158" s="27">
        <f>SUM(H155:H157)</f>
        <v>18</v>
      </c>
      <c r="I158" s="117"/>
      <c r="J158" s="26"/>
    </row>
    <row r="159" spans="1:10" ht="30" customHeight="1">
      <c r="A159" s="44">
        <v>31</v>
      </c>
      <c r="B159" s="43"/>
      <c r="C159" s="42" t="s">
        <v>20</v>
      </c>
      <c r="D159" s="41"/>
      <c r="E159" s="41"/>
      <c r="F159" s="42"/>
      <c r="G159" s="41"/>
      <c r="H159" s="41"/>
      <c r="I159" s="40"/>
      <c r="J159" s="39"/>
    </row>
    <row r="160" spans="1:10" ht="16.5" customHeight="1">
      <c r="A160" s="37"/>
      <c r="B160" s="12">
        <v>41</v>
      </c>
      <c r="C160" s="36" t="str">
        <f>VLOOKUP(B160,[1]Список!$B$9:$N$61,2,FALSE)</f>
        <v>Корчагин Александр</v>
      </c>
      <c r="D160" s="35">
        <f>VLOOKUP(B160,[1]Список!$B$9:$N$61,3,FALSE)</f>
        <v>1973</v>
      </c>
      <c r="E160" s="35">
        <f>VLOOKUP(B160,[1]Список!$B$9:$N$61,4,FALSE)</f>
        <v>0</v>
      </c>
      <c r="F160" s="34" t="str">
        <f>VLOOKUP(B160,[1]Список!$B$9:$N$61,7,FALSE)</f>
        <v>Липецк</v>
      </c>
      <c r="G160" s="33">
        <f>VLOOKUP(B160,[1]Рабочий!$B$11:$M$69,7,FALSE)</f>
        <v>5</v>
      </c>
      <c r="H160" s="33">
        <f>VLOOKUP(B160,[1]Рабочий!$B$11:$M$69,8,FALSE)</f>
        <v>6</v>
      </c>
      <c r="I160" s="115">
        <f>SUM(G160:H162)</f>
        <v>34</v>
      </c>
      <c r="J160" s="38"/>
    </row>
    <row r="161" spans="1:10" ht="16.5" customHeight="1">
      <c r="A161" s="37"/>
      <c r="B161" s="12">
        <v>42</v>
      </c>
      <c r="C161" s="36" t="str">
        <f>VLOOKUP(B161,[1]Список!$B$9:$N$61,2,FALSE)</f>
        <v>Оськин Игорь</v>
      </c>
      <c r="D161" s="35">
        <f>VLOOKUP(B161,[1]Список!$B$9:$N$61,3,FALSE)</f>
        <v>1966</v>
      </c>
      <c r="E161" s="35">
        <f>VLOOKUP(B161,[1]Список!$B$9:$N$61,4,FALSE)</f>
        <v>0</v>
      </c>
      <c r="F161" s="34" t="str">
        <f>VLOOKUP(B161,[1]Список!$B$9:$N$61,7,FALSE)</f>
        <v>Липецк</v>
      </c>
      <c r="G161" s="33">
        <f>VLOOKUP(B161,[1]Рабочий!$B$11:$M$69,7,FALSE)</f>
        <v>6</v>
      </c>
      <c r="H161" s="33">
        <f>VLOOKUP(B161,[1]Рабочий!$B$11:$M$69,8,FALSE)</f>
        <v>10</v>
      </c>
      <c r="I161" s="116"/>
      <c r="J161" s="104">
        <v>1</v>
      </c>
    </row>
    <row r="162" spans="1:10" ht="16.5" customHeight="1">
      <c r="A162" s="37"/>
      <c r="B162" s="12">
        <v>43</v>
      </c>
      <c r="C162" s="36" t="str">
        <f>VLOOKUP(B162,[1]Список!$B$9:$N$61,2,FALSE)</f>
        <v>Курочка Иван</v>
      </c>
      <c r="D162" s="35">
        <f>VLOOKUP(B162,[1]Список!$B$9:$N$61,3,FALSE)</f>
        <v>1968</v>
      </c>
      <c r="E162" s="35">
        <f>VLOOKUP(B162,[1]Список!$B$9:$N$61,4,FALSE)</f>
        <v>0</v>
      </c>
      <c r="F162" s="34" t="str">
        <f>VLOOKUP(B162,[1]Список!$B$9:$N$61,7,FALSE)</f>
        <v>Липецк</v>
      </c>
      <c r="G162" s="33">
        <f>VLOOKUP(B162,[1]Рабочий!$B$11:$M$69,7,FALSE)</f>
        <v>2</v>
      </c>
      <c r="H162" s="33">
        <f>VLOOKUP(B162,[1]Рабочий!$B$11:$M$69,8,FALSE)</f>
        <v>5</v>
      </c>
      <c r="I162" s="116"/>
      <c r="J162" s="104"/>
    </row>
    <row r="163" spans="1:10" ht="15" customHeight="1">
      <c r="A163" s="31"/>
      <c r="B163" s="30"/>
      <c r="C163" s="29"/>
      <c r="D163" s="29"/>
      <c r="E163" s="29"/>
      <c r="F163" s="28"/>
      <c r="G163" s="27">
        <f>SUM(G160:G162)</f>
        <v>13</v>
      </c>
      <c r="H163" s="27">
        <f>SUM(H160:H162)</f>
        <v>21</v>
      </c>
      <c r="I163" s="117"/>
      <c r="J163" s="26"/>
    </row>
    <row r="164" spans="1:10" ht="30" customHeight="1">
      <c r="A164" s="44">
        <v>32</v>
      </c>
      <c r="B164" s="43"/>
      <c r="C164" s="123" t="s">
        <v>19</v>
      </c>
      <c r="D164" s="124"/>
      <c r="E164" s="124"/>
      <c r="F164" s="124"/>
      <c r="G164" s="41"/>
      <c r="H164" s="41"/>
      <c r="I164" s="40"/>
      <c r="J164" s="39"/>
    </row>
    <row r="165" spans="1:10" ht="16.5" customHeight="1">
      <c r="A165" s="37"/>
      <c r="B165" s="45">
        <v>122</v>
      </c>
      <c r="C165" s="36" t="str">
        <f>VLOOKUP(B165,[1]Список!$B$9:$N$130,2,FALSE)</f>
        <v>Голубов Иван</v>
      </c>
      <c r="D165" s="35">
        <f>VLOOKUP(B165,[1]Список!$B$9:$N$130,3,FALSE)</f>
        <v>1990</v>
      </c>
      <c r="E165" s="35">
        <f>VLOOKUP(B165,[1]Список!$B$9:$N$130,4,FALSE)</f>
        <v>0</v>
      </c>
      <c r="F165" s="34" t="s">
        <v>17</v>
      </c>
      <c r="G165" s="33">
        <f>VLOOKUP(B165,[1]Рабочий!$B$11:$M$133,7,FALSE)</f>
        <v>0</v>
      </c>
      <c r="H165" s="33">
        <f>VLOOKUP(B165,[1]Рабочий!$B$11:$M$133,8,FALSE)</f>
        <v>0</v>
      </c>
      <c r="I165" s="115">
        <f>SUM(G165:H167)</f>
        <v>18</v>
      </c>
      <c r="J165" s="38"/>
    </row>
    <row r="166" spans="1:10" ht="16.5" customHeight="1">
      <c r="A166" s="37"/>
      <c r="B166" s="45">
        <v>123</v>
      </c>
      <c r="C166" s="36" t="str">
        <f>VLOOKUP(B166,[1]Список!$B$9:$N$133,2,FALSE)</f>
        <v>Лопатин Сергей</v>
      </c>
      <c r="D166" s="35">
        <f>VLOOKUP(B166,[1]Список!$B$9:$N$133,3,FALSE)</f>
        <v>1984</v>
      </c>
      <c r="E166" s="35">
        <f>VLOOKUP(B166,[1]Список!$B$9:$N$133,4,FALSE)</f>
        <v>0</v>
      </c>
      <c r="F166" s="34" t="s">
        <v>17</v>
      </c>
      <c r="G166" s="33">
        <f>VLOOKUP(B166,[1]Рабочий!$B$11:$M$133,7,FALSE)</f>
        <v>0</v>
      </c>
      <c r="H166" s="33">
        <f>VLOOKUP(B166,[1]Рабочий!$B$11:$M$133,8,FALSE)</f>
        <v>0</v>
      </c>
      <c r="I166" s="116"/>
      <c r="J166" s="104">
        <v>1</v>
      </c>
    </row>
    <row r="167" spans="1:10" ht="16.5" customHeight="1">
      <c r="A167" s="37"/>
      <c r="B167" s="45">
        <v>124</v>
      </c>
      <c r="C167" s="36" t="s">
        <v>18</v>
      </c>
      <c r="D167" s="35">
        <v>1969</v>
      </c>
      <c r="E167" s="35">
        <v>0</v>
      </c>
      <c r="F167" s="34" t="s">
        <v>17</v>
      </c>
      <c r="G167" s="33">
        <v>9</v>
      </c>
      <c r="H167" s="33">
        <v>9</v>
      </c>
      <c r="I167" s="116"/>
      <c r="J167" s="104"/>
    </row>
    <row r="168" spans="1:10" ht="15" customHeight="1">
      <c r="A168" s="31"/>
      <c r="B168" s="30"/>
      <c r="C168" s="29"/>
      <c r="D168" s="29"/>
      <c r="E168" s="29"/>
      <c r="F168" s="28"/>
      <c r="G168" s="27"/>
      <c r="H168" s="27"/>
      <c r="I168" s="117"/>
      <c r="J168" s="26"/>
    </row>
    <row r="169" spans="1:10" ht="30" customHeight="1">
      <c r="A169" s="44">
        <v>33</v>
      </c>
      <c r="B169" s="43"/>
      <c r="C169" s="42" t="s">
        <v>16</v>
      </c>
      <c r="D169" s="41"/>
      <c r="E169" s="41"/>
      <c r="F169" s="42"/>
      <c r="G169" s="41"/>
      <c r="H169" s="41"/>
      <c r="I169" s="40"/>
      <c r="J169" s="39"/>
    </row>
    <row r="170" spans="1:10" ht="16.5" customHeight="1">
      <c r="A170" s="37"/>
      <c r="B170" s="12">
        <v>26</v>
      </c>
      <c r="C170" s="36" t="str">
        <f>VLOOKUP(B170,[1]Список!$B$9:$N$41,2,FALSE)</f>
        <v>Епифанцев Константин</v>
      </c>
      <c r="D170" s="35">
        <f>VLOOKUP(B170,[1]Список!$B$9:$N$41,3,FALSE)</f>
        <v>1983</v>
      </c>
      <c r="E170" s="35">
        <f>VLOOKUP(B170,[1]Список!$B$9:$N$41,4,FALSE)</f>
        <v>0</v>
      </c>
      <c r="F170" s="34" t="str">
        <f>VLOOKUP(B170,[1]Список!$B$9:$N$41,7,FALSE)</f>
        <v>Липецк</v>
      </c>
      <c r="G170" s="33">
        <f>VLOOKUP(B170,[1]Рабочий!$B$11:$M$49,7,FALSE)</f>
        <v>15</v>
      </c>
      <c r="H170" s="33">
        <f>VLOOKUP(B170,[1]Рабочий!$B$11:$M$49,8,FALSE)</f>
        <v>13</v>
      </c>
      <c r="I170" s="115">
        <f>SUM(G170:H172)</f>
        <v>61</v>
      </c>
      <c r="J170" s="38"/>
    </row>
    <row r="171" spans="1:10" ht="16.5" customHeight="1">
      <c r="A171" s="37"/>
      <c r="B171" s="12">
        <v>27</v>
      </c>
      <c r="C171" s="36" t="str">
        <f>VLOOKUP(B171,[1]Список!$B$9:$N$41,2,FALSE)</f>
        <v>Лебедев Павел</v>
      </c>
      <c r="D171" s="35">
        <f>VLOOKUP(B171,[1]Список!$B$9:$N$41,3,FALSE)</f>
        <v>1986</v>
      </c>
      <c r="E171" s="35">
        <f>VLOOKUP(B171,[1]Список!$B$9:$N$41,4,FALSE)</f>
        <v>0</v>
      </c>
      <c r="F171" s="34" t="str">
        <f>VLOOKUP(B171,[1]Список!$B$9:$N$41,7,FALSE)</f>
        <v>Липецк</v>
      </c>
      <c r="G171" s="33">
        <f>VLOOKUP(B171,[1]Рабочий!$B$11:$M$49,7,FALSE)</f>
        <v>8</v>
      </c>
      <c r="H171" s="33">
        <f>VLOOKUP(B171,[1]Рабочий!$B$11:$M$49,8,FALSE)</f>
        <v>6</v>
      </c>
      <c r="I171" s="116"/>
      <c r="J171" s="32"/>
    </row>
    <row r="172" spans="1:10" ht="16.5" customHeight="1">
      <c r="A172" s="37"/>
      <c r="B172" s="12">
        <v>28</v>
      </c>
      <c r="C172" s="36" t="str">
        <f>VLOOKUP(B172,[1]Список!$B$9:$N$41,2,FALSE)</f>
        <v>Тимохин Павел</v>
      </c>
      <c r="D172" s="35">
        <f>VLOOKUP(B172,[1]Список!$B$9:$N$41,3,FALSE)</f>
        <v>1989</v>
      </c>
      <c r="E172" s="35">
        <f>VLOOKUP(B172,[1]Список!$B$9:$N$41,4,FALSE)</f>
        <v>0</v>
      </c>
      <c r="F172" s="34" t="str">
        <f>VLOOKUP(B172,[1]Список!$B$9:$N$41,7,FALSE)</f>
        <v>Липецк</v>
      </c>
      <c r="G172" s="33">
        <f>VLOOKUP(B172,[1]Рабочий!$B$11:$M$49,7,FALSE)</f>
        <v>7</v>
      </c>
      <c r="H172" s="33">
        <f>VLOOKUP(B172,[1]Рабочий!$B$11:$M$49,8,FALSE)</f>
        <v>12</v>
      </c>
      <c r="I172" s="116"/>
      <c r="J172" s="32"/>
    </row>
    <row r="173" spans="1:10" ht="15" customHeight="1">
      <c r="A173" s="31"/>
      <c r="B173" s="30"/>
      <c r="C173" s="29"/>
      <c r="D173" s="29"/>
      <c r="E173" s="29"/>
      <c r="F173" s="28"/>
      <c r="G173" s="27">
        <f>SUM(G170:G172)</f>
        <v>30</v>
      </c>
      <c r="H173" s="27">
        <f>SUM(H170:H172)</f>
        <v>31</v>
      </c>
      <c r="I173" s="117"/>
      <c r="J173" s="26"/>
    </row>
    <row r="174" spans="1:10" ht="30" customHeight="1">
      <c r="A174" s="44">
        <v>34</v>
      </c>
      <c r="B174" s="43"/>
      <c r="C174" s="42" t="s">
        <v>15</v>
      </c>
      <c r="D174" s="41"/>
      <c r="E174" s="41"/>
      <c r="F174" s="42"/>
      <c r="G174" s="41"/>
      <c r="H174" s="41"/>
      <c r="I174" s="40"/>
      <c r="J174" s="39"/>
    </row>
    <row r="175" spans="1:10" ht="16.5" customHeight="1">
      <c r="A175" s="37"/>
      <c r="B175" s="12">
        <v>50</v>
      </c>
      <c r="C175" s="36" t="str">
        <f>VLOOKUP(B175,[1]Список!$B$9:$N$61,2,FALSE)</f>
        <v>Яриков Михаил</v>
      </c>
      <c r="D175" s="35">
        <f>VLOOKUP(B175,[1]Список!$B$9:$N$61,3,FALSE)</f>
        <v>1969</v>
      </c>
      <c r="E175" s="35">
        <f>VLOOKUP(B175,[1]Список!$B$9:$N$61,4,FALSE)</f>
        <v>0</v>
      </c>
      <c r="F175" s="34">
        <f>VLOOKUP(B175,[1]Список!$B$9:$N$61,7,FALSE)</f>
        <v>0</v>
      </c>
      <c r="G175" s="33">
        <f>VLOOKUP(B175,[1]Рабочий!$B$11:$M$69,7,FALSE)</f>
        <v>8</v>
      </c>
      <c r="H175" s="33">
        <f>VLOOKUP(B175,[1]Рабочий!$B$11:$M$69,8,FALSE)</f>
        <v>8</v>
      </c>
      <c r="I175" s="115">
        <f>SUM(G175:H177)</f>
        <v>60</v>
      </c>
      <c r="J175" s="38"/>
    </row>
    <row r="176" spans="1:10" ht="16.5" customHeight="1">
      <c r="A176" s="37"/>
      <c r="B176" s="12">
        <v>51</v>
      </c>
      <c r="C176" s="36" t="str">
        <f>VLOOKUP(B176,[1]Список!$B$9:$N$61,2,FALSE)</f>
        <v>Золотухин Александр</v>
      </c>
      <c r="D176" s="35">
        <f>VLOOKUP(B176,[1]Список!$B$9:$N$61,3,FALSE)</f>
        <v>1983</v>
      </c>
      <c r="E176" s="35">
        <f>VLOOKUP(B176,[1]Список!$B$9:$N$61,4,FALSE)</f>
        <v>0</v>
      </c>
      <c r="F176" s="34">
        <f>VLOOKUP(B176,[1]Список!$B$9:$N$61,7,FALSE)</f>
        <v>0</v>
      </c>
      <c r="G176" s="33">
        <f>VLOOKUP(B176,[1]Рабочий!$B$11:$M$69,7,FALSE)</f>
        <v>13</v>
      </c>
      <c r="H176" s="33">
        <f>VLOOKUP(B176,[1]Рабочий!$B$11:$M$69,8,FALSE)</f>
        <v>14</v>
      </c>
      <c r="I176" s="116"/>
      <c r="J176" s="32"/>
    </row>
    <row r="177" spans="1:10" ht="16.5" customHeight="1">
      <c r="A177" s="37"/>
      <c r="B177" s="12">
        <v>52</v>
      </c>
      <c r="C177" s="36" t="str">
        <f>VLOOKUP(B177,[1]Список!$B$9:$N$61,2,FALSE)</f>
        <v>Мещеряков Данил</v>
      </c>
      <c r="D177" s="35">
        <f>VLOOKUP(B177,[1]Список!$B$9:$N$61,3,FALSE)</f>
        <v>1991</v>
      </c>
      <c r="E177" s="35">
        <f>VLOOKUP(B177,[1]Список!$B$9:$N$61,4,FALSE)</f>
        <v>0</v>
      </c>
      <c r="F177" s="34">
        <f>VLOOKUP(B177,[1]Список!$B$9:$N$61,7,FALSE)</f>
        <v>0</v>
      </c>
      <c r="G177" s="33">
        <f>VLOOKUP(B177,[1]Рабочий!$B$11:$M$69,7,FALSE)</f>
        <v>10</v>
      </c>
      <c r="H177" s="33">
        <f>VLOOKUP(B177,[1]Рабочий!$B$11:$M$69,8,FALSE)</f>
        <v>7</v>
      </c>
      <c r="I177" s="116"/>
      <c r="J177" s="32"/>
    </row>
    <row r="178" spans="1:10" ht="15" customHeight="1">
      <c r="A178" s="31"/>
      <c r="B178" s="30"/>
      <c r="C178" s="29"/>
      <c r="D178" s="29"/>
      <c r="E178" s="29"/>
      <c r="F178" s="28"/>
      <c r="G178" s="27">
        <f>SUM(G175:G177)</f>
        <v>31</v>
      </c>
      <c r="H178" s="27">
        <f>SUM(H175:H177)</f>
        <v>29</v>
      </c>
      <c r="I178" s="117"/>
      <c r="J178" s="26"/>
    </row>
    <row r="179" spans="1:10" ht="30" customHeight="1">
      <c r="A179" s="44">
        <v>35</v>
      </c>
      <c r="B179" s="43"/>
      <c r="C179" s="42" t="s">
        <v>14</v>
      </c>
      <c r="D179" s="41"/>
      <c r="E179" s="41"/>
      <c r="F179" s="42"/>
      <c r="G179" s="41"/>
      <c r="H179" s="41"/>
      <c r="I179" s="40"/>
      <c r="J179" s="39"/>
    </row>
    <row r="180" spans="1:10" ht="16.5" customHeight="1">
      <c r="A180" s="37"/>
      <c r="B180" s="12">
        <v>47</v>
      </c>
      <c r="C180" s="36" t="str">
        <f>VLOOKUP(B180,[1]Список!$B$9:$N$61,2,FALSE)</f>
        <v>Гоппов Никита</v>
      </c>
      <c r="D180" s="35">
        <f>VLOOKUP(B180,[1]Список!$B$9:$N$61,3,FALSE)</f>
        <v>1986</v>
      </c>
      <c r="E180" s="35">
        <f>VLOOKUP(B180,[1]Список!$B$9:$N$61,4,FALSE)</f>
        <v>0</v>
      </c>
      <c r="F180" s="34">
        <f>VLOOKUP(B180,[1]Список!$B$9:$N$61,7,FALSE)</f>
        <v>0</v>
      </c>
      <c r="G180" s="33">
        <f>VLOOKUP(B180,[1]Рабочий!$B$11:$M$69,7,FALSE)</f>
        <v>7</v>
      </c>
      <c r="H180" s="33">
        <f>VLOOKUP(B180,[1]Рабочий!$B$11:$M$69,8,FALSE)</f>
        <v>11</v>
      </c>
      <c r="I180" s="115">
        <f>SUM(G180:H182)</f>
        <v>59</v>
      </c>
      <c r="J180" s="38"/>
    </row>
    <row r="181" spans="1:10" ht="16.5" customHeight="1">
      <c r="A181" s="37"/>
      <c r="B181" s="12">
        <v>48</v>
      </c>
      <c r="C181" s="36" t="str">
        <f>VLOOKUP(B181,[1]Список!$B$9:$N$61,2,FALSE)</f>
        <v>Блинов Андрей</v>
      </c>
      <c r="D181" s="35">
        <f>VLOOKUP(B181,[1]Список!$B$9:$N$61,3,FALSE)</f>
        <v>1981</v>
      </c>
      <c r="E181" s="35">
        <f>VLOOKUP(B181,[1]Список!$B$9:$N$61,4,FALSE)</f>
        <v>0</v>
      </c>
      <c r="F181" s="34">
        <f>VLOOKUP(B181,[1]Список!$B$9:$N$61,7,FALSE)</f>
        <v>0</v>
      </c>
      <c r="G181" s="33">
        <f>VLOOKUP(B181,[1]Рабочий!$B$11:$M$69,7,FALSE)</f>
        <v>14</v>
      </c>
      <c r="H181" s="33">
        <f>VLOOKUP(B181,[1]Рабочий!$B$11:$M$69,8,FALSE)</f>
        <v>11</v>
      </c>
      <c r="I181" s="116"/>
      <c r="J181" s="32"/>
    </row>
    <row r="182" spans="1:10" ht="16.5" customHeight="1">
      <c r="A182" s="37"/>
      <c r="B182" s="12">
        <v>49</v>
      </c>
      <c r="C182" s="36" t="str">
        <f>VLOOKUP(B182,[1]Список!$B$9:$N$61,2,FALSE)</f>
        <v>Самойлов Алексей</v>
      </c>
      <c r="D182" s="35">
        <f>VLOOKUP(B182,[1]Список!$B$9:$N$61,3,FALSE)</f>
        <v>1977</v>
      </c>
      <c r="E182" s="35">
        <f>VLOOKUP(B182,[1]Список!$B$9:$N$61,4,FALSE)</f>
        <v>0</v>
      </c>
      <c r="F182" s="34">
        <f>VLOOKUP(B182,[1]Список!$B$9:$N$61,7,FALSE)</f>
        <v>0</v>
      </c>
      <c r="G182" s="33">
        <f>VLOOKUP(B182,[1]Рабочий!$B$11:$M$69,7,FALSE)</f>
        <v>8</v>
      </c>
      <c r="H182" s="33">
        <f>VLOOKUP(B182,[1]Рабочий!$B$11:$M$69,8,FALSE)</f>
        <v>8</v>
      </c>
      <c r="I182" s="116"/>
      <c r="J182" s="32"/>
    </row>
    <row r="183" spans="1:10" ht="15" customHeight="1">
      <c r="A183" s="31"/>
      <c r="B183" s="30"/>
      <c r="C183" s="29"/>
      <c r="D183" s="29"/>
      <c r="E183" s="29"/>
      <c r="F183" s="28"/>
      <c r="G183" s="27">
        <f>SUM(G180:G182)</f>
        <v>29</v>
      </c>
      <c r="H183" s="27">
        <f>SUM(H180:H182)</f>
        <v>30</v>
      </c>
      <c r="I183" s="117"/>
      <c r="J183" s="26"/>
    </row>
    <row r="184" spans="1:10" ht="30" customHeight="1">
      <c r="A184" s="44">
        <v>36</v>
      </c>
      <c r="B184" s="43"/>
      <c r="C184" s="42" t="s">
        <v>13</v>
      </c>
      <c r="D184" s="41"/>
      <c r="E184" s="41"/>
      <c r="F184" s="42"/>
      <c r="G184" s="41"/>
      <c r="H184" s="41"/>
      <c r="I184" s="40"/>
      <c r="J184" s="39"/>
    </row>
    <row r="185" spans="1:10" ht="16.5" customHeight="1">
      <c r="A185" s="37"/>
      <c r="B185" s="45">
        <v>116</v>
      </c>
      <c r="C185" s="36" t="str">
        <f>VLOOKUP(B185,[1]Список!$B$9:$N$130,2,FALSE)</f>
        <v>Толстых Дмитрий</v>
      </c>
      <c r="D185" s="35">
        <f>VLOOKUP(B185,[1]Список!$B$9:$N$130,3,FALSE)</f>
        <v>1991</v>
      </c>
      <c r="E185" s="35">
        <f>VLOOKUP(B185,[1]Список!$B$9:$N$130,4,FALSE)</f>
        <v>0</v>
      </c>
      <c r="F185" s="34">
        <f>VLOOKUP(B185,[1]Список!$B$9:$N$130,7,FALSE)</f>
        <v>0</v>
      </c>
      <c r="G185" s="33">
        <f>VLOOKUP(B185,[1]Рабочий!$B$11:$M$130,7,FALSE)</f>
        <v>7</v>
      </c>
      <c r="H185" s="33">
        <f>VLOOKUP(B185,[1]Рабочий!$B$11:$M$130,8,FALSE)</f>
        <v>12</v>
      </c>
      <c r="I185" s="115">
        <f>SUM(G185:H187)</f>
        <v>57</v>
      </c>
      <c r="J185" s="38"/>
    </row>
    <row r="186" spans="1:10" ht="16.5" customHeight="1">
      <c r="A186" s="37"/>
      <c r="B186" s="45">
        <v>117</v>
      </c>
      <c r="C186" s="36" t="str">
        <f>VLOOKUP(B186,[1]Список!$B$9:$N$130,2,FALSE)</f>
        <v>Васильев Никита</v>
      </c>
      <c r="D186" s="35">
        <f>VLOOKUP(B186,[1]Список!$B$9:$N$130,3,FALSE)</f>
        <v>1996</v>
      </c>
      <c r="E186" s="35">
        <f>VLOOKUP(B186,[1]Список!$B$9:$N$130,4,FALSE)</f>
        <v>0</v>
      </c>
      <c r="F186" s="34">
        <f>VLOOKUP(B186,[1]Список!$B$9:$N$130,7,FALSE)</f>
        <v>0</v>
      </c>
      <c r="G186" s="33">
        <f>VLOOKUP(B186,[1]Рабочий!$B$11:$M$130,7,FALSE)</f>
        <v>9</v>
      </c>
      <c r="H186" s="33">
        <f>VLOOKUP(B186,[1]Рабочий!$B$11:$M$130,8,FALSE)</f>
        <v>9</v>
      </c>
      <c r="I186" s="116"/>
      <c r="J186" s="32"/>
    </row>
    <row r="187" spans="1:10" ht="16.5" customHeight="1">
      <c r="A187" s="37"/>
      <c r="B187" s="45">
        <v>118</v>
      </c>
      <c r="C187" s="36" t="str">
        <f>VLOOKUP(B187,[1]Список!$B$9:$N$130,2,FALSE)</f>
        <v>Черных Никита</v>
      </c>
      <c r="D187" s="35">
        <f>VLOOKUP(B187,[1]Список!$B$9:$N$130,3,FALSE)</f>
        <v>1993</v>
      </c>
      <c r="E187" s="35">
        <f>VLOOKUP(B187,[1]Список!$B$9:$N$130,4,FALSE)</f>
        <v>0</v>
      </c>
      <c r="F187" s="34">
        <f>VLOOKUP(B187,[1]Список!$B$9:$N$130,7,FALSE)</f>
        <v>0</v>
      </c>
      <c r="G187" s="33">
        <f>VLOOKUP(B187,[1]Рабочий!$B$11:$M$130,7,FALSE)</f>
        <v>8</v>
      </c>
      <c r="H187" s="33">
        <f>VLOOKUP(B187,[1]Рабочий!$B$11:$M$130,8,FALSE)</f>
        <v>12</v>
      </c>
      <c r="I187" s="116"/>
      <c r="J187" s="32"/>
    </row>
    <row r="188" spans="1:10" ht="15" customHeight="1">
      <c r="A188" s="31"/>
      <c r="B188" s="30"/>
      <c r="C188" s="29"/>
      <c r="D188" s="29"/>
      <c r="E188" s="29"/>
      <c r="F188" s="28"/>
      <c r="G188" s="27">
        <f>SUM(G185:G187)</f>
        <v>24</v>
      </c>
      <c r="H188" s="27">
        <f>SUM(H185:H187)</f>
        <v>33</v>
      </c>
      <c r="I188" s="117"/>
      <c r="J188" s="26"/>
    </row>
    <row r="189" spans="1:10" ht="30" customHeight="1">
      <c r="A189" s="44">
        <v>37</v>
      </c>
      <c r="B189" s="43"/>
      <c r="C189" s="42" t="s">
        <v>12</v>
      </c>
      <c r="D189" s="41"/>
      <c r="E189" s="41"/>
      <c r="F189" s="42"/>
      <c r="G189" s="41"/>
      <c r="H189" s="41"/>
      <c r="I189" s="40"/>
      <c r="J189" s="39"/>
    </row>
    <row r="190" spans="1:10" ht="16.5" customHeight="1">
      <c r="A190" s="37"/>
      <c r="B190" s="45">
        <v>101</v>
      </c>
      <c r="C190" s="36" t="str">
        <f>VLOOKUP(B190,[1]Список!$B$9:$N$120,2,FALSE)</f>
        <v>Ткаченко Илья</v>
      </c>
      <c r="D190" s="35">
        <f>VLOOKUP(B190,[1]Список!$B$9:$N$120,3,FALSE)</f>
        <v>0</v>
      </c>
      <c r="E190" s="35">
        <f>VLOOKUP(B190,[1]Список!$B$9:$N$120,4,FALSE)</f>
        <v>0</v>
      </c>
      <c r="F190" s="34">
        <f>VLOOKUP(B190,[1]Список!$B$9:$N$120,7,FALSE)</f>
        <v>0</v>
      </c>
      <c r="G190" s="33">
        <f>VLOOKUP(B190,[1]Рабочий!$B$11:$M$120,7,FALSE)</f>
        <v>12</v>
      </c>
      <c r="H190" s="33">
        <f>VLOOKUP(B190,[1]Рабочий!$B$11:$M$120,8,FALSE)</f>
        <v>13</v>
      </c>
      <c r="I190" s="115">
        <f>SUM(G190:H192)</f>
        <v>56</v>
      </c>
      <c r="J190" s="38"/>
    </row>
    <row r="191" spans="1:10" ht="16.5" customHeight="1">
      <c r="A191" s="37"/>
      <c r="B191" s="45">
        <v>102</v>
      </c>
      <c r="C191" s="36" t="str">
        <f>VLOOKUP(B191,[1]Список!$B$9:$N$120,2,FALSE)</f>
        <v>Грицкевич Олег</v>
      </c>
      <c r="D191" s="35">
        <f>VLOOKUP(B191,[1]Список!$B$9:$N$120,3,FALSE)</f>
        <v>0</v>
      </c>
      <c r="E191" s="35">
        <f>VLOOKUP(B191,[1]Список!$B$9:$N$120,4,FALSE)</f>
        <v>0</v>
      </c>
      <c r="F191" s="34">
        <f>VLOOKUP(B191,[1]Список!$B$9:$N$120,7,FALSE)</f>
        <v>0</v>
      </c>
      <c r="G191" s="33">
        <f>VLOOKUP(B191,[1]Рабочий!$B$11:$M$120,7,FALSE)</f>
        <v>10</v>
      </c>
      <c r="H191" s="33">
        <f>VLOOKUP(B191,[1]Рабочий!$B$11:$M$120,8,FALSE)</f>
        <v>9</v>
      </c>
      <c r="I191" s="116"/>
      <c r="J191" s="32"/>
    </row>
    <row r="192" spans="1:10" ht="16.5" customHeight="1">
      <c r="A192" s="37"/>
      <c r="B192" s="45">
        <v>103</v>
      </c>
      <c r="C192" s="36" t="str">
        <f>VLOOKUP(B192,[1]Список!$B$9:$N$120,2,FALSE)</f>
        <v>Овчинников Станислав</v>
      </c>
      <c r="D192" s="35">
        <f>VLOOKUP(B192,[1]Список!$B$9:$N$120,3,FALSE)</f>
        <v>0</v>
      </c>
      <c r="E192" s="35">
        <f>VLOOKUP(B192,[1]Список!$B$9:$N$120,4,FALSE)</f>
        <v>0</v>
      </c>
      <c r="F192" s="34">
        <f>VLOOKUP(B192,[1]Список!$B$9:$N$120,7,FALSE)</f>
        <v>0</v>
      </c>
      <c r="G192" s="33">
        <f>VLOOKUP(B192,[1]Рабочий!$B$11:$M$120,7,FALSE)</f>
        <v>9</v>
      </c>
      <c r="H192" s="33">
        <f>VLOOKUP(B192,[1]Рабочий!$B$11:$M$120,8,FALSE)</f>
        <v>3</v>
      </c>
      <c r="I192" s="116"/>
      <c r="J192" s="32"/>
    </row>
    <row r="193" spans="1:10" ht="15" customHeight="1">
      <c r="A193" s="31"/>
      <c r="B193" s="30"/>
      <c r="C193" s="29"/>
      <c r="D193" s="29"/>
      <c r="E193" s="29"/>
      <c r="F193" s="28"/>
      <c r="G193" s="27">
        <f>SUM(G190:G192)</f>
        <v>31</v>
      </c>
      <c r="H193" s="27">
        <f>SUM(H190:H192)</f>
        <v>25</v>
      </c>
      <c r="I193" s="117"/>
      <c r="J193" s="26"/>
    </row>
    <row r="194" spans="1:10" ht="30" customHeight="1">
      <c r="A194" s="44">
        <v>38</v>
      </c>
      <c r="B194" s="43"/>
      <c r="C194" s="42" t="s">
        <v>11</v>
      </c>
      <c r="D194" s="41"/>
      <c r="E194" s="41"/>
      <c r="F194" s="42"/>
      <c r="G194" s="41"/>
      <c r="H194" s="41"/>
      <c r="I194" s="40"/>
      <c r="J194" s="39"/>
    </row>
    <row r="195" spans="1:10" ht="16.5" customHeight="1">
      <c r="A195" s="37"/>
      <c r="B195" s="12">
        <v>16</v>
      </c>
      <c r="C195" s="36" t="str">
        <f>VLOOKUP(B195,[1]Список!$B$9:$N$41,2,FALSE)</f>
        <v>Леонов Владимир</v>
      </c>
      <c r="D195" s="35">
        <f>VLOOKUP(B195,[1]Список!$B$9:$N$41,3,FALSE)</f>
        <v>1961</v>
      </c>
      <c r="E195" s="35">
        <f>VLOOKUP(B195,[1]Список!$B$9:$N$41,4,FALSE)</f>
        <v>0</v>
      </c>
      <c r="F195" s="34" t="str">
        <f>VLOOKUP(B195,[1]Список!$B$9:$N$41,7,FALSE)</f>
        <v>Липецк</v>
      </c>
      <c r="G195" s="33">
        <f>VLOOKUP(B195,[1]Рабочий!$B$11:$M$49,7,FALSE)</f>
        <v>9</v>
      </c>
      <c r="H195" s="33">
        <f>VLOOKUP(B195,[1]Рабочий!$B$11:$M$49,8,FALSE)</f>
        <v>8</v>
      </c>
      <c r="I195" s="115">
        <f>SUM(G195:H197)</f>
        <v>55</v>
      </c>
      <c r="J195" s="38"/>
    </row>
    <row r="196" spans="1:10" ht="16.5" customHeight="1">
      <c r="A196" s="37"/>
      <c r="B196" s="12">
        <v>17</v>
      </c>
      <c r="C196" s="36" t="str">
        <f>VLOOKUP(B196,[1]Список!$B$9:$N$41,2,FALSE)</f>
        <v>Господариков Сергей</v>
      </c>
      <c r="D196" s="35">
        <f>VLOOKUP(B196,[1]Список!$B$9:$N$41,3,FALSE)</f>
        <v>1971</v>
      </c>
      <c r="E196" s="35">
        <f>VLOOKUP(B196,[1]Список!$B$9:$N$41,4,FALSE)</f>
        <v>0</v>
      </c>
      <c r="F196" s="34" t="str">
        <f>VLOOKUP(B196,[1]Список!$B$9:$N$41,7,FALSE)</f>
        <v>Липецк</v>
      </c>
      <c r="G196" s="33">
        <f>VLOOKUP(B196,[1]Рабочий!$B$11:$M$49,7,FALSE)</f>
        <v>9</v>
      </c>
      <c r="H196" s="33">
        <f>VLOOKUP(B196,[1]Рабочий!$B$11:$M$49,8,FALSE)</f>
        <v>9</v>
      </c>
      <c r="I196" s="116"/>
      <c r="J196" s="32"/>
    </row>
    <row r="197" spans="1:10" ht="16.5" customHeight="1">
      <c r="A197" s="37"/>
      <c r="B197" s="12">
        <v>18</v>
      </c>
      <c r="C197" s="36" t="str">
        <f>VLOOKUP(B197,[1]Список!$B$9:$N$41,2,FALSE)</f>
        <v>Иванищев Алексей</v>
      </c>
      <c r="D197" s="35">
        <f>VLOOKUP(B197,[1]Список!$B$9:$N$41,3,FALSE)</f>
        <v>1979</v>
      </c>
      <c r="E197" s="35">
        <f>VLOOKUP(B197,[1]Список!$B$9:$N$41,4,FALSE)</f>
        <v>0</v>
      </c>
      <c r="F197" s="34" t="str">
        <f>VLOOKUP(B197,[1]Список!$B$9:$N$41,7,FALSE)</f>
        <v>Липецк</v>
      </c>
      <c r="G197" s="33">
        <f>VLOOKUP(B197,[1]Рабочий!$B$11:$M$49,7,FALSE)</f>
        <v>10</v>
      </c>
      <c r="H197" s="33">
        <f>VLOOKUP(B197,[1]Рабочий!$B$11:$M$49,8,FALSE)</f>
        <v>10</v>
      </c>
      <c r="I197" s="116"/>
      <c r="J197" s="32"/>
    </row>
    <row r="198" spans="1:10" ht="15" customHeight="1">
      <c r="A198" s="31"/>
      <c r="B198" s="30"/>
      <c r="C198" s="29"/>
      <c r="D198" s="29"/>
      <c r="E198" s="29"/>
      <c r="F198" s="28"/>
      <c r="G198" s="27">
        <f>SUM(G195:G197)</f>
        <v>28</v>
      </c>
      <c r="H198" s="27">
        <f>SUM(H195:H197)</f>
        <v>27</v>
      </c>
      <c r="I198" s="117"/>
      <c r="J198" s="26"/>
    </row>
    <row r="199" spans="1:10" ht="30" customHeight="1">
      <c r="A199" s="44">
        <v>39</v>
      </c>
      <c r="B199" s="43"/>
      <c r="C199" s="42" t="s">
        <v>75</v>
      </c>
      <c r="D199" s="41"/>
      <c r="E199" s="41"/>
      <c r="F199" s="42"/>
      <c r="G199" s="41"/>
      <c r="H199" s="41"/>
      <c r="I199" s="40"/>
      <c r="J199" s="39"/>
    </row>
    <row r="200" spans="1:10" ht="16.5" customHeight="1">
      <c r="A200" s="37"/>
      <c r="B200" s="12">
        <v>38</v>
      </c>
      <c r="C200" s="36" t="str">
        <f>VLOOKUP(B200,[1]Список!$B$9:$N$61,2,FALSE)</f>
        <v>Безрукавников Андрей</v>
      </c>
      <c r="D200" s="35">
        <f>VLOOKUP(B200,[1]Список!$B$9:$N$61,3,FALSE)</f>
        <v>1981</v>
      </c>
      <c r="E200" s="35">
        <f>VLOOKUP(B200,[1]Список!$B$9:$N$61,4,FALSE)</f>
        <v>0</v>
      </c>
      <c r="F200" s="34" t="str">
        <f>VLOOKUP(B200,[1]Список!$B$9:$N$61,7,FALSE)</f>
        <v>Липецк</v>
      </c>
      <c r="G200" s="33">
        <f>VLOOKUP(B200,[1]Рабочий!$B$11:$M$49,7,FALSE)</f>
        <v>9</v>
      </c>
      <c r="H200" s="33">
        <f>VLOOKUP(B200,[1]Рабочий!$B$11:$M$49,8,FALSE)</f>
        <v>10</v>
      </c>
      <c r="I200" s="115">
        <f>SUM(G200:H202)</f>
        <v>53</v>
      </c>
      <c r="J200" s="38"/>
    </row>
    <row r="201" spans="1:10" ht="16.5" customHeight="1">
      <c r="A201" s="37"/>
      <c r="B201" s="12">
        <v>39</v>
      </c>
      <c r="C201" s="36" t="str">
        <f>VLOOKUP(B201,[1]Список!$B$9:$N$61,2,FALSE)</f>
        <v>Стрельников Денис</v>
      </c>
      <c r="D201" s="35">
        <f>VLOOKUP(B201,[1]Список!$B$9:$N$61,3,FALSE)</f>
        <v>1986</v>
      </c>
      <c r="E201" s="35">
        <f>VLOOKUP(B201,[1]Список!$B$9:$N$61,4,FALSE)</f>
        <v>0</v>
      </c>
      <c r="F201" s="34" t="str">
        <f>VLOOKUP(B201,[1]Список!$B$9:$N$61,7,FALSE)</f>
        <v>Липецк</v>
      </c>
      <c r="G201" s="33">
        <f>VLOOKUP(B201,[1]Рабочий!$B$11:$M$49,7,FALSE)</f>
        <v>9</v>
      </c>
      <c r="H201" s="33">
        <f>VLOOKUP(B201,[1]Рабочий!$B$11:$M$49,8,FALSE)</f>
        <v>8</v>
      </c>
      <c r="I201" s="116"/>
      <c r="J201" s="32"/>
    </row>
    <row r="202" spans="1:10" ht="16.5" customHeight="1">
      <c r="A202" s="37"/>
      <c r="B202" s="12">
        <v>40</v>
      </c>
      <c r="C202" s="36" t="str">
        <f>VLOOKUP(B202,[1]Список!$B$9:$N$61,2,FALSE)</f>
        <v>Петунин Петр</v>
      </c>
      <c r="D202" s="35">
        <f>VLOOKUP(B202,[1]Список!$B$9:$N$61,3,FALSE)</f>
        <v>1981</v>
      </c>
      <c r="E202" s="35">
        <f>VLOOKUP(B202,[1]Список!$B$9:$N$61,4,FALSE)</f>
        <v>0</v>
      </c>
      <c r="F202" s="34" t="str">
        <f>VLOOKUP(B202,[1]Список!$B$9:$N$61,7,FALSE)</f>
        <v>Липецк</v>
      </c>
      <c r="G202" s="33">
        <f>VLOOKUP(B202,[1]Рабочий!$B$11:$M$61,7,FALSE)</f>
        <v>9</v>
      </c>
      <c r="H202" s="33">
        <f>VLOOKUP(B202,[1]Рабочий!$B$11:$M$61,8,FALSE)</f>
        <v>8</v>
      </c>
      <c r="I202" s="116"/>
      <c r="J202" s="32"/>
    </row>
    <row r="203" spans="1:10" ht="15" customHeight="1">
      <c r="A203" s="31"/>
      <c r="B203" s="30"/>
      <c r="C203" s="29"/>
      <c r="D203" s="29"/>
      <c r="E203" s="29"/>
      <c r="F203" s="28"/>
      <c r="G203" s="27">
        <f>SUM(G200:G202)</f>
        <v>27</v>
      </c>
      <c r="H203" s="27">
        <f>SUM(H200:H202)</f>
        <v>26</v>
      </c>
      <c r="I203" s="117"/>
      <c r="J203" s="26"/>
    </row>
    <row r="204" spans="1:10" ht="30" customHeight="1">
      <c r="A204" s="44">
        <v>40</v>
      </c>
      <c r="B204" s="43"/>
      <c r="C204" s="42" t="s">
        <v>10</v>
      </c>
      <c r="D204" s="41"/>
      <c r="E204" s="41"/>
      <c r="F204" s="42"/>
      <c r="G204" s="41"/>
      <c r="H204" s="41"/>
      <c r="I204" s="40"/>
      <c r="J204" s="39"/>
    </row>
    <row r="205" spans="1:10" ht="16.5" customHeight="1">
      <c r="A205" s="37"/>
      <c r="B205" s="12">
        <v>10</v>
      </c>
      <c r="C205" s="36" t="str">
        <f>VLOOKUP(B205,[1]Список!$B$9:$N$41,2,FALSE)</f>
        <v>Бородулин Антон</v>
      </c>
      <c r="D205" s="35">
        <f>VLOOKUP(B205,[1]Список!$B$9:$N$41,3,FALSE)</f>
        <v>1980</v>
      </c>
      <c r="E205" s="35">
        <f>VLOOKUP(B205,[1]Список!$B$9:$N$41,4,FALSE)</f>
        <v>0</v>
      </c>
      <c r="F205" s="34" t="str">
        <f>VLOOKUP(B205,[1]Список!$B$9:$N$41,7,FALSE)</f>
        <v>Липецк</v>
      </c>
      <c r="G205" s="33">
        <f>VLOOKUP(B205,[1]Рабочий!$B$11:$M$49,7,FALSE)</f>
        <v>7</v>
      </c>
      <c r="H205" s="33">
        <f>VLOOKUP(B205,[1]Рабочий!$B$11:$M$49,8,FALSE)</f>
        <v>11</v>
      </c>
      <c r="I205" s="115">
        <f>SUM(G205:H207)</f>
        <v>49</v>
      </c>
      <c r="J205" s="38"/>
    </row>
    <row r="206" spans="1:10" ht="16.5" customHeight="1">
      <c r="A206" s="37"/>
      <c r="B206" s="12">
        <v>11</v>
      </c>
      <c r="C206" s="36" t="str">
        <f>VLOOKUP(B206,[1]Список!$B$9:$N$41,2,FALSE)</f>
        <v>Семенюк Максим</v>
      </c>
      <c r="D206" s="35">
        <f>VLOOKUP(B206,[1]Список!$B$9:$N$41,3,FALSE)</f>
        <v>1986</v>
      </c>
      <c r="E206" s="35">
        <f>VLOOKUP(B206,[1]Список!$B$9:$N$41,4,FALSE)</f>
        <v>0</v>
      </c>
      <c r="F206" s="34" t="str">
        <f>VLOOKUP(B206,[1]Список!$B$9:$N$41,7,FALSE)</f>
        <v>Липецк</v>
      </c>
      <c r="G206" s="33">
        <f>VLOOKUP(B206,[1]Рабочий!$B$11:$M$49,7,FALSE)</f>
        <v>10</v>
      </c>
      <c r="H206" s="33">
        <f>VLOOKUP(B206,[1]Рабочий!$B$11:$M$49,8,FALSE)</f>
        <v>7</v>
      </c>
      <c r="I206" s="116"/>
      <c r="J206" s="32"/>
    </row>
    <row r="207" spans="1:10" ht="16.5" customHeight="1">
      <c r="A207" s="37"/>
      <c r="B207" s="12">
        <v>12</v>
      </c>
      <c r="C207" s="36" t="str">
        <f>VLOOKUP(B207,[1]Список!$B$9:$N$41,2,FALSE)</f>
        <v>Кочуков Денис</v>
      </c>
      <c r="D207" s="35">
        <f>VLOOKUP(B207,[1]Список!$B$9:$N$41,3,FALSE)</f>
        <v>1981</v>
      </c>
      <c r="E207" s="35">
        <f>VLOOKUP(B207,[1]Список!$B$9:$N$41,4,FALSE)</f>
        <v>0</v>
      </c>
      <c r="F207" s="34" t="str">
        <f>VLOOKUP(B207,[1]Список!$B$9:$N$41,7,FALSE)</f>
        <v>Липецк</v>
      </c>
      <c r="G207" s="33">
        <f>VLOOKUP(B207,[1]Рабочий!$B$11:$M$49,7,FALSE)</f>
        <v>7</v>
      </c>
      <c r="H207" s="33">
        <f>VLOOKUP(B207,[1]Рабочий!$B$11:$M$49,8,FALSE)</f>
        <v>7</v>
      </c>
      <c r="I207" s="116"/>
      <c r="J207" s="32"/>
    </row>
    <row r="208" spans="1:10" ht="15" customHeight="1">
      <c r="A208" s="31"/>
      <c r="B208" s="30"/>
      <c r="C208" s="29"/>
      <c r="D208" s="29"/>
      <c r="E208" s="29"/>
      <c r="F208" s="28"/>
      <c r="G208" s="27">
        <f>SUM(G205:G207)</f>
        <v>24</v>
      </c>
      <c r="H208" s="27">
        <f>SUM(H205:H207)</f>
        <v>25</v>
      </c>
      <c r="I208" s="117"/>
      <c r="J208" s="26"/>
    </row>
    <row r="209" spans="1:15" ht="30" customHeight="1">
      <c r="A209" s="44">
        <v>41</v>
      </c>
      <c r="B209" s="43"/>
      <c r="C209" s="42" t="s">
        <v>9</v>
      </c>
      <c r="D209" s="41"/>
      <c r="E209" s="41"/>
      <c r="F209" s="42"/>
      <c r="G209" s="41"/>
      <c r="H209" s="41"/>
      <c r="I209" s="40"/>
      <c r="J209" s="39"/>
    </row>
    <row r="210" spans="1:15" ht="16.5" customHeight="1">
      <c r="A210" s="37"/>
      <c r="B210" s="12">
        <v>35</v>
      </c>
      <c r="C210" s="36" t="str">
        <f>VLOOKUP(B210,[1]Список!$B$9:$N$61,2,FALSE)</f>
        <v>Воскобойников Роман</v>
      </c>
      <c r="D210" s="35">
        <f>VLOOKUP(B210,[1]Список!$B$9:$N$61,3,FALSE)</f>
        <v>1984</v>
      </c>
      <c r="E210" s="35">
        <f>VLOOKUP(B210,[1]Список!$B$9:$N$61,4,FALSE)</f>
        <v>0</v>
      </c>
      <c r="F210" s="34" t="str">
        <f>VLOOKUP(B210,[1]Список!$B$9:$N$61,7,FALSE)</f>
        <v>Липецк</v>
      </c>
      <c r="G210" s="33">
        <f>VLOOKUP(B210,[1]Рабочий!$B$11:$M$49,7,FALSE)</f>
        <v>11</v>
      </c>
      <c r="H210" s="33">
        <f>VLOOKUP(B210,[1]Рабочий!$B$11:$M$49,8,FALSE)</f>
        <v>5</v>
      </c>
      <c r="I210" s="115">
        <f>SUM(G210:H212)</f>
        <v>32</v>
      </c>
      <c r="J210" s="38"/>
    </row>
    <row r="211" spans="1:15" ht="16.5" customHeight="1">
      <c r="A211" s="37"/>
      <c r="B211" s="12">
        <v>36</v>
      </c>
      <c r="C211" s="36" t="str">
        <f>VLOOKUP(B211,[1]Список!$B$9:$N$61,2,FALSE)</f>
        <v>Лысенко Александр</v>
      </c>
      <c r="D211" s="35">
        <f>VLOOKUP(B211,[1]Список!$B$9:$N$61,3,FALSE)</f>
        <v>1984</v>
      </c>
      <c r="E211" s="35">
        <f>VLOOKUP(B211,[1]Список!$B$9:$N$61,4,FALSE)</f>
        <v>0</v>
      </c>
      <c r="F211" s="34" t="str">
        <f>VLOOKUP(B211,[1]Список!$B$9:$N$61,7,FALSE)</f>
        <v>Липецк</v>
      </c>
      <c r="G211" s="33">
        <f>VLOOKUP(B211,[1]Рабочий!$B$11:$M$49,7,FALSE)</f>
        <v>4</v>
      </c>
      <c r="H211" s="33">
        <f>VLOOKUP(B211,[1]Рабочий!$B$11:$M$49,8,FALSE)</f>
        <v>3</v>
      </c>
      <c r="I211" s="116"/>
      <c r="J211" s="32"/>
    </row>
    <row r="212" spans="1:15" ht="16.5" customHeight="1">
      <c r="A212" s="37"/>
      <c r="B212" s="12">
        <v>37</v>
      </c>
      <c r="C212" s="36" t="str">
        <f>VLOOKUP(B212,[1]Список!$B$9:$N$61,2,FALSE)</f>
        <v>Лобадин Владимир</v>
      </c>
      <c r="D212" s="35">
        <f>VLOOKUP(B212,[1]Список!$B$9:$N$61,3,FALSE)</f>
        <v>1962</v>
      </c>
      <c r="E212" s="35">
        <f>VLOOKUP(B212,[1]Список!$B$9:$N$61,4,FALSE)</f>
        <v>0</v>
      </c>
      <c r="F212" s="34" t="str">
        <f>VLOOKUP(B212,[1]Список!$B$9:$N$61,7,FALSE)</f>
        <v>Липецк</v>
      </c>
      <c r="G212" s="33">
        <f>VLOOKUP(B212,[1]Рабочий!$B$11:$M$49,7,FALSE)</f>
        <v>3</v>
      </c>
      <c r="H212" s="33">
        <f>VLOOKUP(B212,[1]Рабочий!$B$11:$M$49,8,FALSE)</f>
        <v>6</v>
      </c>
      <c r="I212" s="116"/>
      <c r="J212" s="32"/>
    </row>
    <row r="213" spans="1:15" ht="15" customHeight="1">
      <c r="A213" s="31"/>
      <c r="B213" s="30"/>
      <c r="C213" s="29"/>
      <c r="D213" s="29"/>
      <c r="E213" s="29"/>
      <c r="F213" s="28"/>
      <c r="G213" s="27">
        <f>SUM(G210:G212)</f>
        <v>18</v>
      </c>
      <c r="H213" s="27">
        <f>SUM(H210:H212)</f>
        <v>14</v>
      </c>
      <c r="I213" s="117"/>
      <c r="J213" s="26"/>
    </row>
    <row r="214" spans="1:15" s="103" customFormat="1" ht="25" customHeight="1">
      <c r="A214" s="132" t="s">
        <v>73</v>
      </c>
      <c r="B214" s="132"/>
      <c r="C214" s="132"/>
      <c r="D214" s="133"/>
      <c r="E214" s="132" t="s">
        <v>74</v>
      </c>
      <c r="F214" s="132"/>
      <c r="G214" s="132"/>
      <c r="H214" s="132"/>
    </row>
    <row r="215" spans="1:15" ht="15" customHeight="1">
      <c r="A215" s="18"/>
      <c r="B215" s="18"/>
      <c r="C215" s="18"/>
      <c r="D215" s="18"/>
      <c r="E215" s="23"/>
      <c r="F215" s="23"/>
      <c r="G215" s="23"/>
      <c r="I215" s="23"/>
      <c r="J215" s="23"/>
      <c r="K215" s="23"/>
      <c r="L215" s="25"/>
      <c r="M215" s="25"/>
      <c r="N215" s="25"/>
      <c r="O215" s="25"/>
    </row>
    <row r="216" spans="1:15" ht="15" customHeight="1">
      <c r="A216" s="18"/>
      <c r="B216" s="18"/>
      <c r="C216" s="18"/>
      <c r="D216" s="18"/>
      <c r="E216" s="23"/>
      <c r="F216" s="23"/>
      <c r="G216" s="23"/>
      <c r="H216" s="18"/>
      <c r="J216" s="23"/>
      <c r="K216" s="23"/>
      <c r="L216" s="25"/>
      <c r="M216" s="25"/>
      <c r="N216" s="25"/>
      <c r="O216" s="25"/>
    </row>
  </sheetData>
  <mergeCells count="82">
    <mergeCell ref="A214:D214"/>
    <mergeCell ref="E214:H214"/>
    <mergeCell ref="C164:F164"/>
    <mergeCell ref="I165:I168"/>
    <mergeCell ref="I40:I43"/>
    <mergeCell ref="I35:I38"/>
    <mergeCell ref="I160:I163"/>
    <mergeCell ref="C54:F54"/>
    <mergeCell ref="I55:I58"/>
    <mergeCell ref="I60:I63"/>
    <mergeCell ref="I155:I158"/>
    <mergeCell ref="I145:I148"/>
    <mergeCell ref="I45:I48"/>
    <mergeCell ref="I75:I78"/>
    <mergeCell ref="I110:I113"/>
    <mergeCell ref="I80:I83"/>
    <mergeCell ref="I85:I88"/>
    <mergeCell ref="I70:I73"/>
    <mergeCell ref="I140:I143"/>
    <mergeCell ref="I185:I188"/>
    <mergeCell ref="I65:I68"/>
    <mergeCell ref="I100:I103"/>
    <mergeCell ref="I125:I128"/>
    <mergeCell ref="I170:I173"/>
    <mergeCell ref="I105:I108"/>
    <mergeCell ref="I90:I93"/>
    <mergeCell ref="I210:I213"/>
    <mergeCell ref="I200:I203"/>
    <mergeCell ref="I10:I13"/>
    <mergeCell ref="I130:I133"/>
    <mergeCell ref="I205:I208"/>
    <mergeCell ref="I30:I33"/>
    <mergeCell ref="I195:I198"/>
    <mergeCell ref="I120:I123"/>
    <mergeCell ref="I180:I183"/>
    <mergeCell ref="I175:I178"/>
    <mergeCell ref="I95:I98"/>
    <mergeCell ref="I15:I18"/>
    <mergeCell ref="I150:I153"/>
    <mergeCell ref="I115:I118"/>
    <mergeCell ref="I135:I138"/>
    <mergeCell ref="I190:I193"/>
    <mergeCell ref="J116:J117"/>
    <mergeCell ref="J111:J112"/>
    <mergeCell ref="C1:L1"/>
    <mergeCell ref="C2:L2"/>
    <mergeCell ref="C3:L3"/>
    <mergeCell ref="F5:K5"/>
    <mergeCell ref="C6:L6"/>
    <mergeCell ref="I20:I23"/>
    <mergeCell ref="I25:I28"/>
    <mergeCell ref="I50:I53"/>
    <mergeCell ref="J86:J87"/>
    <mergeCell ref="J91:J92"/>
    <mergeCell ref="J106:J107"/>
    <mergeCell ref="J101:J102"/>
    <mergeCell ref="J96:J97"/>
    <mergeCell ref="J81:J82"/>
    <mergeCell ref="J141:J142"/>
    <mergeCell ref="J136:J137"/>
    <mergeCell ref="J131:J132"/>
    <mergeCell ref="J126:J127"/>
    <mergeCell ref="J121:J122"/>
    <mergeCell ref="J166:J167"/>
    <mergeCell ref="J161:J162"/>
    <mergeCell ref="J156:J157"/>
    <mergeCell ref="J151:J152"/>
    <mergeCell ref="J146:J147"/>
    <mergeCell ref="J16:J17"/>
    <mergeCell ref="J11:J12"/>
    <mergeCell ref="J26:J27"/>
    <mergeCell ref="J56:J57"/>
    <mergeCell ref="J51:J52"/>
    <mergeCell ref="J46:J47"/>
    <mergeCell ref="J41:J42"/>
    <mergeCell ref="J36:J37"/>
    <mergeCell ref="J31:J32"/>
    <mergeCell ref="J76:J77"/>
    <mergeCell ref="J71:J72"/>
    <mergeCell ref="J66:J67"/>
    <mergeCell ref="J61:J62"/>
    <mergeCell ref="J21:J22"/>
  </mergeCells>
  <printOptions horizontalCentered="1"/>
  <pageMargins left="0.39370078740157483" right="0.39370078740157483" top="0.39370078740157483" bottom="0.39370078740157483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34"/>
  <sheetViews>
    <sheetView topLeftCell="A132" zoomScale="85" zoomScaleNormal="85" workbookViewId="0">
      <selection activeCell="A134" sqref="A134:XFD134"/>
    </sheetView>
  </sheetViews>
  <sheetFormatPr defaultColWidth="9.1796875" defaultRowHeight="25" customHeight="1"/>
  <cols>
    <col min="1" max="1" width="7" style="18" customWidth="1"/>
    <col min="2" max="2" width="6" style="18" customWidth="1"/>
    <col min="3" max="3" width="28.81640625" style="18" customWidth="1"/>
    <col min="4" max="4" width="32.453125" style="24" customWidth="1"/>
    <col min="5" max="5" width="8.1796875" style="23" customWidth="1"/>
    <col min="6" max="6" width="7" style="23" customWidth="1"/>
    <col min="7" max="8" width="6.26953125" style="23" customWidth="1"/>
    <col min="9" max="9" width="5.1796875" style="23" hidden="1" customWidth="1"/>
    <col min="10" max="10" width="6.26953125" style="23" customWidth="1"/>
    <col min="11" max="11" width="7.453125" style="23" hidden="1" customWidth="1"/>
    <col min="12" max="12" width="8.1796875" style="23" customWidth="1"/>
    <col min="13" max="13" width="6.26953125" style="23" customWidth="1"/>
    <col min="14" max="14" width="5.54296875" style="23" customWidth="1"/>
    <col min="15" max="15" width="7.26953125" style="23" customWidth="1"/>
    <col min="16" max="16" width="6.81640625" style="23" customWidth="1"/>
    <col min="17" max="17" width="9" style="23" customWidth="1"/>
    <col min="18" max="18" width="8.81640625" style="18" customWidth="1"/>
    <col min="19" max="19" width="4.7265625" style="18" hidden="1" customWidth="1"/>
    <col min="20" max="27" width="4.7265625" style="18" customWidth="1"/>
    <col min="28" max="16384" width="9.1796875" style="18"/>
  </cols>
  <sheetData>
    <row r="1" spans="1:17" s="1" customFormat="1" ht="25" customHeight="1">
      <c r="B1" s="130" t="str">
        <f>[1]Список!B1</f>
        <v>АНФОО СК "ЛипецкийМеталлург"</v>
      </c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</row>
    <row r="2" spans="1:17" s="1" customFormat="1" ht="30.75" customHeight="1">
      <c r="B2" s="130" t="str">
        <f>[1]Список!B2</f>
        <v>Спартакиада НЛМК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</row>
    <row r="3" spans="1:17" s="1" customFormat="1" ht="25" customHeight="1">
      <c r="B3" s="130" t="str">
        <f>[1]Список!B3</f>
        <v xml:space="preserve"> по спортинг- компакт</v>
      </c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</row>
    <row r="4" spans="1:17" s="1" customFormat="1" ht="25" customHeight="1">
      <c r="C4" s="2">
        <v>43756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 t="str">
        <f>[1]Список!G5</f>
        <v>г.Липецк, ССК "Липецкий металлург"</v>
      </c>
    </row>
    <row r="5" spans="1:17" s="1" customFormat="1" ht="25" customHeight="1">
      <c r="B5" s="131" t="s">
        <v>0</v>
      </c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</row>
    <row r="6" spans="1:17" s="1" customFormat="1" ht="8.25" customHeight="1">
      <c r="D6" s="5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s="10" customFormat="1" ht="51" customHeight="1">
      <c r="A7" s="7" t="s">
        <v>1</v>
      </c>
      <c r="B7" s="8" t="s">
        <v>2</v>
      </c>
      <c r="C7" s="7" t="s">
        <v>3</v>
      </c>
      <c r="D7" s="7" t="s">
        <v>4</v>
      </c>
      <c r="E7" s="7" t="s">
        <v>5</v>
      </c>
      <c r="F7" s="7" t="s">
        <v>6</v>
      </c>
      <c r="G7" s="7" t="s">
        <v>7</v>
      </c>
      <c r="H7" s="7" t="s">
        <v>1</v>
      </c>
      <c r="I7" s="8" t="s">
        <v>8</v>
      </c>
      <c r="J7" s="9"/>
    </row>
    <row r="8" spans="1:17" ht="20.25" customHeight="1">
      <c r="A8" s="11">
        <v>1</v>
      </c>
      <c r="B8" s="12">
        <v>5</v>
      </c>
      <c r="C8" s="13" t="str">
        <f>VLOOKUP(B8,[1]Список!$B$9:$N$41,2,FALSE)</f>
        <v>Немцев Александр</v>
      </c>
      <c r="D8" s="14" t="str">
        <f>VLOOKUP(B8,[1]Список!$B$9:$N$41,6,FALSE)</f>
        <v>Ремонтное управление</v>
      </c>
      <c r="E8" s="15">
        <f>VLOOKUP(B8,[1]Рабочий!$B$11:$M$49,7,FALSE)</f>
        <v>14</v>
      </c>
      <c r="F8" s="15">
        <f>VLOOKUP(B8,[1]Рабочий!$B$11:$M$49,8,FALSE)</f>
        <v>15</v>
      </c>
      <c r="G8" s="15">
        <f t="shared" ref="G8:G71" si="0">SUM(E8:F8)</f>
        <v>29</v>
      </c>
      <c r="H8" s="16"/>
      <c r="I8" s="17"/>
      <c r="J8" s="18"/>
      <c r="K8" s="18"/>
      <c r="L8" s="18"/>
      <c r="M8" s="18"/>
      <c r="N8" s="18"/>
      <c r="O8" s="18"/>
      <c r="P8" s="18"/>
      <c r="Q8" s="18"/>
    </row>
    <row r="9" spans="1:17" ht="20.25" customHeight="1">
      <c r="A9" s="11">
        <v>2</v>
      </c>
      <c r="B9" s="12">
        <v>14</v>
      </c>
      <c r="C9" s="13" t="str">
        <f>VLOOKUP(B9,[1]Список!$B$9:$N$41,2,FALSE)</f>
        <v>Яковлев Владислав</v>
      </c>
      <c r="D9" s="14" t="str">
        <f>VLOOKUP(B9,[1]Список!$B$9:$N$41,6,FALSE)</f>
        <v>Упр.железнод.транспорта</v>
      </c>
      <c r="E9" s="15">
        <f>VLOOKUP(B9,[1]Рабочий!$B$11:$M$49,7,FALSE)</f>
        <v>14</v>
      </c>
      <c r="F9" s="15">
        <f>VLOOKUP(B9,[1]Рабочий!$B$11:$M$49,8,FALSE)</f>
        <v>15</v>
      </c>
      <c r="G9" s="15">
        <f t="shared" si="0"/>
        <v>29</v>
      </c>
      <c r="H9" s="16"/>
      <c r="I9" s="19"/>
      <c r="J9" s="20"/>
      <c r="K9" s="18"/>
      <c r="L9" s="18"/>
      <c r="M9" s="18"/>
      <c r="N9" s="18"/>
      <c r="O9" s="18"/>
      <c r="P9" s="18"/>
      <c r="Q9" s="18"/>
    </row>
    <row r="10" spans="1:17" ht="20.25" customHeight="1">
      <c r="A10" s="11">
        <v>3</v>
      </c>
      <c r="B10" s="12">
        <v>113</v>
      </c>
      <c r="C10" s="13" t="str">
        <f>VLOOKUP(B10,[1]Список!$B$9:$N$133,2,FALSE)</f>
        <v>Пашенцев Александр</v>
      </c>
      <c r="D10" s="14" t="str">
        <f>VLOOKUP(B10,[1]Список!$B$9:$N$133,6,FALSE)</f>
        <v>УТЭЦ</v>
      </c>
      <c r="E10" s="15">
        <f>VLOOKUP(B10,[1]Рабочий!$B$11:$M$133,7,FALSE)</f>
        <v>13</v>
      </c>
      <c r="F10" s="15">
        <f>VLOOKUP(B10,[1]Рабочий!$B$11:$M$133,8,FALSE)</f>
        <v>15</v>
      </c>
      <c r="G10" s="15">
        <f t="shared" si="0"/>
        <v>28</v>
      </c>
      <c r="H10" s="16"/>
      <c r="I10" s="19"/>
      <c r="J10" s="20"/>
      <c r="K10" s="18"/>
      <c r="L10" s="18"/>
      <c r="M10" s="18"/>
      <c r="N10" s="18"/>
      <c r="O10" s="18"/>
      <c r="P10" s="18"/>
      <c r="Q10" s="18"/>
    </row>
    <row r="11" spans="1:17" ht="20.25" customHeight="1">
      <c r="A11" s="11">
        <v>4</v>
      </c>
      <c r="B11" s="12">
        <v>13</v>
      </c>
      <c r="C11" s="13" t="str">
        <f>VLOOKUP(B11,[1]Список!$B$9:$N$41,2,FALSE)</f>
        <v>Кузнецов Алексей</v>
      </c>
      <c r="D11" s="14" t="str">
        <f>VLOOKUP(B11,[1]Список!$B$9:$N$41,6,FALSE)</f>
        <v>Упр.железнод.транспорта</v>
      </c>
      <c r="E11" s="15">
        <f>VLOOKUP(B11,[1]Рабочий!$B$11:$M$49,7,FALSE)</f>
        <v>13</v>
      </c>
      <c r="F11" s="15">
        <f>VLOOKUP(B11,[1]Рабочий!$B$11:$M$49,8,FALSE)</f>
        <v>15</v>
      </c>
      <c r="G11" s="15">
        <f t="shared" si="0"/>
        <v>28</v>
      </c>
      <c r="H11" s="16"/>
      <c r="I11" s="17"/>
      <c r="J11" s="20"/>
      <c r="K11" s="18"/>
      <c r="L11" s="18"/>
      <c r="M11" s="18"/>
      <c r="N11" s="18"/>
      <c r="O11" s="18"/>
      <c r="P11" s="18"/>
      <c r="Q11" s="18"/>
    </row>
    <row r="12" spans="1:17" ht="20.25" customHeight="1">
      <c r="A12" s="11">
        <v>5</v>
      </c>
      <c r="B12" s="12">
        <v>26</v>
      </c>
      <c r="C12" s="13" t="str">
        <f>VLOOKUP(B12,[1]Список!$B$9:$N$41,2,FALSE)</f>
        <v>Епифанцев Константин</v>
      </c>
      <c r="D12" s="14" t="str">
        <f>VLOOKUP(B12,[1]Список!$B$9:$N$41,6,FALSE)</f>
        <v>Доменный цех №2</v>
      </c>
      <c r="E12" s="15">
        <f>VLOOKUP(B12,[1]Рабочий!$B$11:$M$49,7,FALSE)</f>
        <v>15</v>
      </c>
      <c r="F12" s="15">
        <f>VLOOKUP(B12,[1]Рабочий!$B$11:$M$49,8,FALSE)</f>
        <v>13</v>
      </c>
      <c r="G12" s="15">
        <f t="shared" si="0"/>
        <v>28</v>
      </c>
      <c r="H12" s="16"/>
      <c r="I12" s="19"/>
      <c r="J12" s="20"/>
      <c r="K12" s="18"/>
      <c r="L12" s="18"/>
      <c r="M12" s="18"/>
      <c r="N12" s="18"/>
      <c r="O12" s="18"/>
      <c r="P12" s="18"/>
      <c r="Q12" s="18"/>
    </row>
    <row r="13" spans="1:17" ht="20.25" customHeight="1">
      <c r="A13" s="11">
        <v>6</v>
      </c>
      <c r="B13" s="12">
        <v>4</v>
      </c>
      <c r="C13" s="13" t="str">
        <f>VLOOKUP(B13,[1]Список!$B$9:$N$130,2,FALSE)</f>
        <v>Кузнецов Денис</v>
      </c>
      <c r="D13" s="14" t="str">
        <f>VLOOKUP(B13,[1]Список!$B$9:$N$130,6,FALSE)</f>
        <v>Ремонтное управление</v>
      </c>
      <c r="E13" s="15">
        <f>VLOOKUP(B13,[1]Рабочий!$B$11:$M$130,7,FALSE)</f>
        <v>15</v>
      </c>
      <c r="F13" s="15">
        <f>VLOOKUP(B13,[1]Рабочий!$B$11:$M$130,8,FALSE)</f>
        <v>13</v>
      </c>
      <c r="G13" s="15">
        <f t="shared" si="0"/>
        <v>28</v>
      </c>
      <c r="H13" s="16"/>
      <c r="I13" s="19"/>
      <c r="J13" s="20"/>
      <c r="K13" s="18"/>
      <c r="L13" s="18"/>
      <c r="M13" s="18"/>
      <c r="N13" s="18"/>
      <c r="O13" s="18"/>
      <c r="P13" s="18"/>
      <c r="Q13" s="18"/>
    </row>
    <row r="14" spans="1:17" ht="20.25" customHeight="1">
      <c r="A14" s="11">
        <v>7</v>
      </c>
      <c r="B14" s="12">
        <v>7</v>
      </c>
      <c r="C14" s="13" t="str">
        <f>VLOOKUP(B14,[1]Список!$B$9:$N$41,2,FALSE)</f>
        <v>Цисляк Роман</v>
      </c>
      <c r="D14" s="14" t="str">
        <f>VLOOKUP(B14,[1]Список!$B$9:$N$41,6,FALSE)</f>
        <v>Упр.технического заказчика</v>
      </c>
      <c r="E14" s="15">
        <f>VLOOKUP(B14,[1]Рабочий!$B$11:$M$49,7,FALSE)</f>
        <v>12</v>
      </c>
      <c r="F14" s="15">
        <f>VLOOKUP(B14,[1]Рабочий!$B$11:$M$49,8,FALSE)</f>
        <v>15</v>
      </c>
      <c r="G14" s="15">
        <f t="shared" si="0"/>
        <v>27</v>
      </c>
      <c r="H14" s="16"/>
      <c r="I14" s="21"/>
      <c r="J14" s="20"/>
      <c r="K14" s="18"/>
      <c r="L14" s="18"/>
      <c r="M14" s="18"/>
      <c r="N14" s="18"/>
      <c r="O14" s="18"/>
      <c r="P14" s="18"/>
      <c r="Q14" s="18"/>
    </row>
    <row r="15" spans="1:17" ht="20.25" customHeight="1">
      <c r="A15" s="11">
        <v>8</v>
      </c>
      <c r="B15" s="12">
        <v>21</v>
      </c>
      <c r="C15" s="13" t="str">
        <f>VLOOKUP(B15,[1]Список!$B$9:$N$41,2,FALSE)</f>
        <v>Настич Игорь</v>
      </c>
      <c r="D15" s="14" t="str">
        <f>VLOOKUP(B15,[1]Список!$B$9:$N$41,6,FALSE)</f>
        <v>Техническая дирекция</v>
      </c>
      <c r="E15" s="15">
        <f>VLOOKUP(B15,[1]Рабочий!$B$11:$M$49,7,FALSE)</f>
        <v>15</v>
      </c>
      <c r="F15" s="15">
        <f>VLOOKUP(B15,[1]Рабочий!$B$11:$M$49,8,FALSE)</f>
        <v>12</v>
      </c>
      <c r="G15" s="15">
        <f t="shared" si="0"/>
        <v>27</v>
      </c>
      <c r="H15" s="16"/>
      <c r="I15" s="21"/>
      <c r="J15" s="20"/>
      <c r="K15" s="18"/>
      <c r="L15" s="18"/>
      <c r="M15" s="18"/>
      <c r="N15" s="18"/>
      <c r="O15" s="18"/>
      <c r="P15" s="18"/>
      <c r="Q15" s="18"/>
    </row>
    <row r="16" spans="1:17" ht="20.25" customHeight="1">
      <c r="A16" s="11">
        <v>9</v>
      </c>
      <c r="B16" s="12">
        <v>29</v>
      </c>
      <c r="C16" s="13" t="str">
        <f>VLOOKUP(B16,[1]Список!$B$9:$N$41,2,FALSE)</f>
        <v>Милютинский Лев</v>
      </c>
      <c r="D16" s="14" t="s">
        <v>72</v>
      </c>
      <c r="E16" s="15">
        <f>VLOOKUP(B16,[1]Рабочий!$B$11:$M$49,7,FALSE)</f>
        <v>12</v>
      </c>
      <c r="F16" s="15">
        <f>VLOOKUP(B16,[1]Рабочий!$B$11:$M$49,8,FALSE)</f>
        <v>15</v>
      </c>
      <c r="G16" s="15">
        <f t="shared" si="0"/>
        <v>27</v>
      </c>
      <c r="H16" s="16"/>
      <c r="I16" s="21"/>
      <c r="J16" s="20"/>
      <c r="K16" s="18"/>
      <c r="L16" s="18"/>
      <c r="M16" s="18"/>
      <c r="N16" s="18"/>
      <c r="O16" s="18"/>
      <c r="P16" s="18"/>
      <c r="Q16" s="18"/>
    </row>
    <row r="17" spans="1:17" ht="20.25" customHeight="1">
      <c r="A17" s="11">
        <v>10</v>
      </c>
      <c r="B17" s="12">
        <v>34</v>
      </c>
      <c r="C17" s="13" t="str">
        <f>VLOOKUP(B17,[1]Список!$B$9:$N$61,2,FALSE)</f>
        <v>Сотников Александр</v>
      </c>
      <c r="D17" s="14" t="str">
        <f>VLOOKUP(B17,[1]Список!$B$9:$N$61,6,FALSE)</f>
        <v>АГЦ</v>
      </c>
      <c r="E17" s="15">
        <f>VLOOKUP(B17,[1]Рабочий!$B$11:$M$49,7,FALSE)</f>
        <v>13</v>
      </c>
      <c r="F17" s="15">
        <f>VLOOKUP(B17,[1]Рабочий!$B$11:$M$49,8,FALSE)</f>
        <v>14</v>
      </c>
      <c r="G17" s="15">
        <f t="shared" si="0"/>
        <v>27</v>
      </c>
      <c r="H17" s="16"/>
      <c r="I17" s="21"/>
      <c r="J17" s="20"/>
      <c r="K17" s="18"/>
      <c r="L17" s="18"/>
      <c r="M17" s="18"/>
      <c r="N17" s="18"/>
      <c r="O17" s="18"/>
      <c r="P17" s="18"/>
      <c r="Q17" s="18"/>
    </row>
    <row r="18" spans="1:17" ht="20.25" customHeight="1">
      <c r="A18" s="22">
        <v>11</v>
      </c>
      <c r="B18" s="12">
        <v>51</v>
      </c>
      <c r="C18" s="13" t="str">
        <f>VLOOKUP(B18,[1]Список!$B$9:$N$100,2,FALSE)</f>
        <v>Золотухин Александр</v>
      </c>
      <c r="D18" s="14" t="str">
        <f>VLOOKUP(B18,[1]Список!$B$9:$N$100,6,FALSE)</f>
        <v>Ремонтное управление</v>
      </c>
      <c r="E18" s="15">
        <f>VLOOKUP(B18,[1]Рабочий!$B$11:$M$100,7,FALSE)</f>
        <v>13</v>
      </c>
      <c r="F18" s="15">
        <f>VLOOKUP(B18,[1]Рабочий!$B$11:$M$100,8,FALSE)</f>
        <v>14</v>
      </c>
      <c r="G18" s="15">
        <f t="shared" si="0"/>
        <v>27</v>
      </c>
      <c r="H18" s="16"/>
      <c r="I18" s="21"/>
      <c r="J18" s="20"/>
      <c r="K18" s="18"/>
      <c r="L18" s="18"/>
      <c r="M18" s="18"/>
      <c r="N18" s="18"/>
      <c r="O18" s="18"/>
      <c r="P18" s="18"/>
      <c r="Q18" s="18"/>
    </row>
    <row r="19" spans="1:17" ht="25" customHeight="1">
      <c r="A19" s="11">
        <v>12</v>
      </c>
      <c r="B19" s="12">
        <v>67</v>
      </c>
      <c r="C19" s="13" t="str">
        <f>VLOOKUP(B19,[1]Список!$B$9:$N$100,2,FALSE)</f>
        <v>Максимов Андрей</v>
      </c>
      <c r="D19" s="14" t="str">
        <f>VLOOKUP(B19,[1]Список!$B$9:$N$100,6,FALSE)</f>
        <v>Дирекция по персоналу</v>
      </c>
      <c r="E19" s="15">
        <f>VLOOKUP(B19,[1]Рабочий!$B$11:$M$100,7,FALSE)</f>
        <v>12</v>
      </c>
      <c r="F19" s="15">
        <f>VLOOKUP(B19,[1]Рабочий!$B$11:$M$100,8,FALSE)</f>
        <v>15</v>
      </c>
      <c r="G19" s="15">
        <f t="shared" si="0"/>
        <v>27</v>
      </c>
      <c r="H19" s="16"/>
    </row>
    <row r="20" spans="1:17" ht="25" customHeight="1">
      <c r="A20" s="22">
        <v>13</v>
      </c>
      <c r="B20" s="12">
        <v>76</v>
      </c>
      <c r="C20" s="13" t="str">
        <f>VLOOKUP(B20,[1]Список!$B$9:$N$100,2,FALSE)</f>
        <v>Кажакин Евгений</v>
      </c>
      <c r="D20" s="14" t="str">
        <f>VLOOKUP(B20,[1]Список!$B$9:$N$100,6,FALSE)</f>
        <v>Стагдок</v>
      </c>
      <c r="E20" s="15">
        <f>VLOOKUP(B20,[1]Рабочий!$B$11:$M$100,7,FALSE)</f>
        <v>13</v>
      </c>
      <c r="F20" s="15">
        <f>VLOOKUP(B20,[1]Рабочий!$B$11:$M$100,8,FALSE)</f>
        <v>14</v>
      </c>
      <c r="G20" s="15">
        <f t="shared" si="0"/>
        <v>27</v>
      </c>
      <c r="H20" s="16"/>
    </row>
    <row r="21" spans="1:17" ht="25" customHeight="1">
      <c r="A21" s="11">
        <v>14</v>
      </c>
      <c r="B21" s="12">
        <v>80</v>
      </c>
      <c r="C21" s="13" t="str">
        <f>VLOOKUP(B21,[1]Список!$B$9:$N$100,2,FALSE)</f>
        <v>Кузнецов Сергей</v>
      </c>
      <c r="D21" s="14" t="str">
        <f>VLOOKUP(B21,[1]Список!$B$9:$N$100,6,FALSE)</f>
        <v>Дир. по разв. сист.ремонтов</v>
      </c>
      <c r="E21" s="15">
        <f>VLOOKUP(B21,[1]Рабочий!$B$11:$M$100,7,FALSE)</f>
        <v>14</v>
      </c>
      <c r="F21" s="15">
        <f>VLOOKUP(B21,[1]Рабочий!$B$11:$M$100,8,FALSE)</f>
        <v>13</v>
      </c>
      <c r="G21" s="15">
        <f t="shared" si="0"/>
        <v>27</v>
      </c>
      <c r="H21" s="16"/>
    </row>
    <row r="22" spans="1:17" ht="25" customHeight="1">
      <c r="A22" s="22">
        <v>15</v>
      </c>
      <c r="B22" s="12">
        <v>105</v>
      </c>
      <c r="C22" s="13" t="str">
        <f>VLOOKUP(B22,[1]Список!$B$9:$N$120,2,FALSE)</f>
        <v>Гончаров Александр</v>
      </c>
      <c r="D22" s="14" t="str">
        <f>VLOOKUP(B22,[1]Список!$B$9:$N$120,6,FALSE)</f>
        <v>ЦВС</v>
      </c>
      <c r="E22" s="15">
        <f>VLOOKUP(B22,[1]Рабочий!$B$11:$M$120,7,FALSE)</f>
        <v>13</v>
      </c>
      <c r="F22" s="15">
        <f>VLOOKUP(B22,[1]Рабочий!$B$11:$M$120,8,FALSE)</f>
        <v>14</v>
      </c>
      <c r="G22" s="15">
        <f t="shared" si="0"/>
        <v>27</v>
      </c>
      <c r="H22" s="16"/>
    </row>
    <row r="23" spans="1:17" ht="25" customHeight="1">
      <c r="A23" s="11">
        <v>16</v>
      </c>
      <c r="B23" s="12">
        <v>30</v>
      </c>
      <c r="C23" s="13" t="str">
        <f>VLOOKUP(B23,[1]Список!$B$9:$N$41,2,FALSE)</f>
        <v>Боровков Олег</v>
      </c>
      <c r="D23" s="14" t="s">
        <v>72</v>
      </c>
      <c r="E23" s="15">
        <f>VLOOKUP(B23,[1]Рабочий!$B$11:$M$49,7,FALSE)</f>
        <v>12</v>
      </c>
      <c r="F23" s="15">
        <f>VLOOKUP(B23,[1]Рабочий!$B$11:$M$49,8,FALSE)</f>
        <v>14</v>
      </c>
      <c r="G23" s="15">
        <f t="shared" si="0"/>
        <v>26</v>
      </c>
      <c r="H23" s="16"/>
    </row>
    <row r="24" spans="1:17" ht="25" customHeight="1">
      <c r="A24" s="11">
        <v>17</v>
      </c>
      <c r="B24" s="12">
        <v>46</v>
      </c>
      <c r="C24" s="13" t="s">
        <v>69</v>
      </c>
      <c r="D24" s="14" t="str">
        <f>VLOOKUP(B24,[1]Список!$B$9:$N$100,6,FALSE)</f>
        <v>СМТ</v>
      </c>
      <c r="E24" s="15">
        <f>VLOOKUP(B24,[1]Рабочий!$B$11:$M$100,7,FALSE)</f>
        <v>14</v>
      </c>
      <c r="F24" s="15">
        <f>VLOOKUP(B24,[1]Рабочий!$B$11:$M$100,8,FALSE)</f>
        <v>12</v>
      </c>
      <c r="G24" s="15">
        <f t="shared" si="0"/>
        <v>26</v>
      </c>
      <c r="H24" s="16"/>
    </row>
    <row r="25" spans="1:17" ht="25" customHeight="1">
      <c r="A25" s="22">
        <v>18</v>
      </c>
      <c r="B25" s="12">
        <v>59</v>
      </c>
      <c r="C25" s="13" t="str">
        <f>VLOOKUP(B25,[1]Список!$B$9:$N$100,2,FALSE)</f>
        <v>Войщев Алексей</v>
      </c>
      <c r="D25" s="14" t="str">
        <f>VLOOKUP(B25,[1]Список!$B$9:$N$100,6,FALSE)</f>
        <v>Доменный цех №2</v>
      </c>
      <c r="E25" s="15">
        <f>VLOOKUP(B25,[1]Рабочий!$B$11:$M$100,7,FALSE)</f>
        <v>14</v>
      </c>
      <c r="F25" s="15">
        <f>VLOOKUP(B25,[1]Рабочий!$B$11:$M$100,8,FALSE)</f>
        <v>12</v>
      </c>
      <c r="G25" s="15">
        <f t="shared" si="0"/>
        <v>26</v>
      </c>
      <c r="H25" s="16"/>
    </row>
    <row r="26" spans="1:17" ht="25" customHeight="1">
      <c r="A26" s="11">
        <v>19</v>
      </c>
      <c r="B26" s="12">
        <v>60</v>
      </c>
      <c r="C26" s="13" t="str">
        <f>VLOOKUP(B26,[1]Список!$B$9:$N$100,2,FALSE)</f>
        <v>Вязьмин Алексей</v>
      </c>
      <c r="D26" s="14" t="str">
        <f>VLOOKUP(B26,[1]Список!$B$9:$N$100,6,FALSE)</f>
        <v>Доменный цех №2</v>
      </c>
      <c r="E26" s="15">
        <f>VLOOKUP(B26,[1]Рабочий!$B$11:$M$100,7,FALSE)</f>
        <v>15</v>
      </c>
      <c r="F26" s="15">
        <f>VLOOKUP(B26,[1]Рабочий!$B$11:$M$100,8,FALSE)</f>
        <v>11</v>
      </c>
      <c r="G26" s="15">
        <f t="shared" si="0"/>
        <v>26</v>
      </c>
      <c r="H26" s="16"/>
    </row>
    <row r="27" spans="1:17" ht="25" customHeight="1">
      <c r="A27" s="22">
        <v>20</v>
      </c>
      <c r="B27" s="12">
        <v>92</v>
      </c>
      <c r="C27" s="13" t="str">
        <f>VLOOKUP(B27,[1]Список!$B$9:$N$120,2,FALSE)</f>
        <v>Скопинцев Иван</v>
      </c>
      <c r="D27" s="14" t="str">
        <f>VLOOKUP(B27,[1]Список!$B$9:$N$100,6,FALSE)</f>
        <v>Доменный цех №1</v>
      </c>
      <c r="E27" s="15">
        <f>VLOOKUP(B27,[1]Рабочий!$B$11:$M$120,7,FALSE)</f>
        <v>11</v>
      </c>
      <c r="F27" s="15">
        <f>VLOOKUP(B27,[1]Рабочий!$B$11:$M$120,8,FALSE)</f>
        <v>15</v>
      </c>
      <c r="G27" s="15">
        <f t="shared" si="0"/>
        <v>26</v>
      </c>
      <c r="H27" s="16"/>
    </row>
    <row r="28" spans="1:17" ht="25" customHeight="1">
      <c r="A28" s="11">
        <v>21</v>
      </c>
      <c r="B28" s="12">
        <v>93</v>
      </c>
      <c r="C28" s="13" t="str">
        <f>VLOOKUP(B28,[1]Список!$B$9:$N$120,2,FALSE)</f>
        <v>Евсеев Андрей</v>
      </c>
      <c r="D28" s="14" t="str">
        <f>VLOOKUP(B28,[1]Список!$B$9:$N$120,6,FALSE)</f>
        <v>Доменный цех №1</v>
      </c>
      <c r="E28" s="15">
        <f>VLOOKUP(B28,[1]Рабочий!$B$11:$M$120,7,FALSE)</f>
        <v>12</v>
      </c>
      <c r="F28" s="15">
        <f>VLOOKUP(B28,[1]Рабочий!$B$11:$M$120,8,FALSE)</f>
        <v>14</v>
      </c>
      <c r="G28" s="15">
        <f t="shared" si="0"/>
        <v>26</v>
      </c>
      <c r="H28" s="16"/>
    </row>
    <row r="29" spans="1:17" ht="25" customHeight="1">
      <c r="A29" s="22">
        <v>22</v>
      </c>
      <c r="B29" s="12">
        <v>110</v>
      </c>
      <c r="C29" s="13" t="s">
        <v>63</v>
      </c>
      <c r="D29" s="14" t="str">
        <f>VLOOKUP(B29,[1]Список!$B$9:$N$120,6,FALSE)</f>
        <v>Цех по ремонту металл.оборуд.</v>
      </c>
      <c r="E29" s="15">
        <f>VLOOKUP(B29,[1]Рабочий!$B$11:$M$120,7,FALSE)</f>
        <v>14</v>
      </c>
      <c r="F29" s="15">
        <f>VLOOKUP(B29,[1]Рабочий!$B$11:$M$120,8,FALSE)</f>
        <v>12</v>
      </c>
      <c r="G29" s="15">
        <f t="shared" si="0"/>
        <v>26</v>
      </c>
      <c r="H29" s="16"/>
    </row>
    <row r="30" spans="1:17" ht="25" customHeight="1">
      <c r="A30" s="11">
        <v>23</v>
      </c>
      <c r="B30" s="12">
        <v>119</v>
      </c>
      <c r="C30" s="13" t="str">
        <f>VLOOKUP(B30,[1]Список!$B$9:$N$130,2,FALSE)</f>
        <v>Вавилкин Алексей</v>
      </c>
      <c r="D30" s="14" t="str">
        <f>VLOOKUP(B30,[1]Список!$B$9:$N$130,6,FALSE)</f>
        <v>Кислородный цех -2</v>
      </c>
      <c r="E30" s="15">
        <f>VLOOKUP(B30,[1]Рабочий!$B$11:$M$130,7,FALSE)</f>
        <v>13</v>
      </c>
      <c r="F30" s="15">
        <f>VLOOKUP(B30,[1]Рабочий!$B$11:$M$130,8,FALSE)</f>
        <v>13</v>
      </c>
      <c r="G30" s="15">
        <f t="shared" si="0"/>
        <v>26</v>
      </c>
      <c r="H30" s="16"/>
    </row>
    <row r="31" spans="1:17" ht="25" customHeight="1">
      <c r="A31" s="11">
        <v>24</v>
      </c>
      <c r="B31" s="12">
        <v>120</v>
      </c>
      <c r="C31" s="13" t="str">
        <f>VLOOKUP(B31,[1]Список!$B$9:$N$130,2,FALSE)</f>
        <v>Бизяев Сергей</v>
      </c>
      <c r="D31" s="14" t="str">
        <f>VLOOKUP(B31,[1]Список!$B$9:$N$130,6,FALSE)</f>
        <v>Кислородный цех -2</v>
      </c>
      <c r="E31" s="15">
        <f>VLOOKUP(B31,[1]Рабочий!$B$11:$M$130,7,FALSE)</f>
        <v>15</v>
      </c>
      <c r="F31" s="15">
        <f>VLOOKUP(B31,[1]Рабочий!$B$11:$M$130,8,FALSE)</f>
        <v>11</v>
      </c>
      <c r="G31" s="15">
        <f t="shared" si="0"/>
        <v>26</v>
      </c>
      <c r="H31" s="16"/>
    </row>
    <row r="32" spans="1:17" ht="25" customHeight="1">
      <c r="A32" s="22">
        <v>25</v>
      </c>
      <c r="B32" s="12">
        <v>22</v>
      </c>
      <c r="C32" s="13" t="str">
        <f>VLOOKUP(B32,[1]Список!$B$9:$N$41,2,FALSE)</f>
        <v>Лукин Станислав</v>
      </c>
      <c r="D32" s="14" t="str">
        <f>VLOOKUP(B32,[1]Список!$B$9:$N$41,6,FALSE)</f>
        <v>Техническая дирекция</v>
      </c>
      <c r="E32" s="15">
        <f>VLOOKUP(B32,[1]Рабочий!$B$11:$M$49,7,FALSE)</f>
        <v>12</v>
      </c>
      <c r="F32" s="15">
        <f>VLOOKUP(B32,[1]Рабочий!$B$11:$M$49,8,FALSE)</f>
        <v>13</v>
      </c>
      <c r="G32" s="15">
        <f t="shared" si="0"/>
        <v>25</v>
      </c>
      <c r="H32" s="16"/>
    </row>
    <row r="33" spans="1:8" ht="25" customHeight="1">
      <c r="A33" s="11">
        <v>26</v>
      </c>
      <c r="B33" s="12">
        <v>45</v>
      </c>
      <c r="C33" s="13" t="str">
        <f>VLOOKUP(B33,[1]Список!$B$9:$N$100,2,FALSE)</f>
        <v>Цуканов Денис</v>
      </c>
      <c r="D33" s="14" t="str">
        <f>VLOOKUP(B33,[1]Список!$B$9:$N$100,6,FALSE)</f>
        <v>СМТ</v>
      </c>
      <c r="E33" s="15">
        <f>VLOOKUP(B33,[1]Рабочий!$B$11:$M$100,7,FALSE)</f>
        <v>13</v>
      </c>
      <c r="F33" s="15">
        <f>VLOOKUP(B33,[1]Рабочий!$B$11:$M$100,8,FALSE)</f>
        <v>12</v>
      </c>
      <c r="G33" s="15">
        <f t="shared" si="0"/>
        <v>25</v>
      </c>
      <c r="H33" s="16"/>
    </row>
    <row r="34" spans="1:8" ht="25" customHeight="1">
      <c r="A34" s="22">
        <v>27</v>
      </c>
      <c r="B34" s="12">
        <v>48</v>
      </c>
      <c r="C34" s="13" t="str">
        <f>VLOOKUP(B34,[1]Список!$B$9:$N$100,2,FALSE)</f>
        <v>Блинов Андрей</v>
      </c>
      <c r="D34" s="14" t="str">
        <f>VLOOKUP(B34,[1]Список!$B$9:$N$100,6,FALSE)</f>
        <v>СМТ</v>
      </c>
      <c r="E34" s="15">
        <f>VLOOKUP(B34,[1]Рабочий!$B$11:$M$100,7,FALSE)</f>
        <v>14</v>
      </c>
      <c r="F34" s="15">
        <f>VLOOKUP(B34,[1]Рабочий!$B$11:$M$100,8,FALSE)</f>
        <v>11</v>
      </c>
      <c r="G34" s="15">
        <f t="shared" si="0"/>
        <v>25</v>
      </c>
      <c r="H34" s="16"/>
    </row>
    <row r="35" spans="1:8" ht="25" customHeight="1">
      <c r="A35" s="11">
        <v>28</v>
      </c>
      <c r="B35" s="12">
        <v>53</v>
      </c>
      <c r="C35" s="13" t="s">
        <v>66</v>
      </c>
      <c r="D35" s="14" t="str">
        <f>VLOOKUP(B35,[1]Список!$B$9:$N$100,6,FALSE)</f>
        <v>ЦХПП</v>
      </c>
      <c r="E35" s="15">
        <f>VLOOKUP(B35,[1]Рабочий!$B$11:$M$100,7,FALSE)</f>
        <v>12</v>
      </c>
      <c r="F35" s="15">
        <f>VLOOKUP(B35,[1]Рабочий!$B$11:$M$100,8,FALSE)</f>
        <v>13</v>
      </c>
      <c r="G35" s="15">
        <f t="shared" si="0"/>
        <v>25</v>
      </c>
      <c r="H35" s="16"/>
    </row>
    <row r="36" spans="1:8" ht="25" customHeight="1">
      <c r="A36" s="22">
        <v>29</v>
      </c>
      <c r="B36" s="12">
        <v>71</v>
      </c>
      <c r="C36" s="13" t="s">
        <v>64</v>
      </c>
      <c r="D36" s="14" t="str">
        <f>VLOOKUP(B36,[1]Список!$B$9:$N$100,6,FALSE)</f>
        <v>Ферросплавный цех</v>
      </c>
      <c r="E36" s="15">
        <f>VLOOKUP(B36,[1]Рабочий!$B$11:$M$100,7,FALSE)</f>
        <v>10</v>
      </c>
      <c r="F36" s="15">
        <f>VLOOKUP(B36,[1]Рабочий!$B$11:$M$100,8,FALSE)</f>
        <v>15</v>
      </c>
      <c r="G36" s="15">
        <f t="shared" si="0"/>
        <v>25</v>
      </c>
      <c r="H36" s="16"/>
    </row>
    <row r="37" spans="1:8" ht="25" customHeight="1">
      <c r="A37" s="11">
        <v>30</v>
      </c>
      <c r="B37" s="12">
        <v>95</v>
      </c>
      <c r="C37" s="13" t="str">
        <f>VLOOKUP(B37,[1]Список!$B$9:$N$120,2,FALSE)</f>
        <v>Устинов Валерий</v>
      </c>
      <c r="D37" s="14" t="str">
        <f>VLOOKUP(B37,[1]Список!$B$9:$N$120,6,FALSE)</f>
        <v>ДЭЭ</v>
      </c>
      <c r="E37" s="15">
        <f>VLOOKUP(B37,[1]Рабочий!$B$11:$M$120,7,FALSE)</f>
        <v>12</v>
      </c>
      <c r="F37" s="15">
        <f>VLOOKUP(B37,[1]Рабочий!$B$11:$M$120,8,FALSE)</f>
        <v>13</v>
      </c>
      <c r="G37" s="15">
        <f t="shared" si="0"/>
        <v>25</v>
      </c>
      <c r="H37" s="16"/>
    </row>
    <row r="38" spans="1:8" ht="25" customHeight="1">
      <c r="A38" s="11">
        <v>31</v>
      </c>
      <c r="B38" s="12">
        <v>96</v>
      </c>
      <c r="C38" s="13" t="str">
        <f>VLOOKUP(B38,[1]Список!$B$9:$N$120,2,FALSE)</f>
        <v>Куприн Аркадий</v>
      </c>
      <c r="D38" s="14" t="str">
        <f>VLOOKUP(B38,[1]Список!$B$9:$N$120,6,FALSE)</f>
        <v>ДЭЭ</v>
      </c>
      <c r="E38" s="15">
        <f>VLOOKUP(B38,[1]Рабочий!$B$11:$M$120,7,FALSE)</f>
        <v>12</v>
      </c>
      <c r="F38" s="15">
        <f>VLOOKUP(B38,[1]Рабочий!$B$11:$M$120,8,FALSE)</f>
        <v>13</v>
      </c>
      <c r="G38" s="15">
        <f t="shared" si="0"/>
        <v>25</v>
      </c>
      <c r="H38" s="16"/>
    </row>
    <row r="39" spans="1:8" ht="25" customHeight="1">
      <c r="A39" s="22">
        <v>32</v>
      </c>
      <c r="B39" s="12">
        <v>98</v>
      </c>
      <c r="C39" s="13" t="str">
        <f>VLOOKUP(B39,[1]Список!$B$9:$N$120,2,FALSE)</f>
        <v>Борисов Дмитрий</v>
      </c>
      <c r="D39" s="14" t="str">
        <f>ЦЭлС</f>
        <v>ЦЭлС</v>
      </c>
      <c r="E39" s="15">
        <f>VLOOKUP(B39,[1]Рабочий!$B$11:$M$120,7,FALSE)</f>
        <v>12</v>
      </c>
      <c r="F39" s="15">
        <f>VLOOKUP(B39,[1]Рабочий!$B$11:$M$120,8,FALSE)</f>
        <v>13</v>
      </c>
      <c r="G39" s="15">
        <f t="shared" si="0"/>
        <v>25</v>
      </c>
      <c r="H39" s="16"/>
    </row>
    <row r="40" spans="1:8" ht="25" customHeight="1">
      <c r="A40" s="11">
        <v>33</v>
      </c>
      <c r="B40" s="12">
        <v>100</v>
      </c>
      <c r="C40" s="13" t="str">
        <f>VLOOKUP(B40,[1]Список!$B$9:$N$120,2,FALSE)</f>
        <v>Ростовцев Дмитрий</v>
      </c>
      <c r="D40" s="14" t="s">
        <v>62</v>
      </c>
      <c r="E40" s="15">
        <f>VLOOKUP(B40,[1]Рабочий!$B$11:$M$120,7,FALSE)</f>
        <v>11</v>
      </c>
      <c r="F40" s="15">
        <f>VLOOKUP(B40,[1]Рабочий!$B$11:$M$120,8,FALSE)</f>
        <v>14</v>
      </c>
      <c r="G40" s="15">
        <f t="shared" si="0"/>
        <v>25</v>
      </c>
      <c r="H40" s="16"/>
    </row>
    <row r="41" spans="1:8" ht="25" customHeight="1">
      <c r="A41" s="22">
        <v>34</v>
      </c>
      <c r="B41" s="12">
        <v>101</v>
      </c>
      <c r="C41" s="13" t="str">
        <f>VLOOKUP(B41,[1]Список!$B$9:$N$120,2,FALSE)</f>
        <v>Ткаченко Илья</v>
      </c>
      <c r="D41" s="14" t="str">
        <f>VLOOKUP(B41,[1]Список!$B$9:$N$120,6,FALSE)</f>
        <v>Кислородный цех</v>
      </c>
      <c r="E41" s="15">
        <f>VLOOKUP(B41,[1]Рабочий!$B$11:$M$120,7,FALSE)</f>
        <v>12</v>
      </c>
      <c r="F41" s="15">
        <f>VLOOKUP(B41,[1]Рабочий!$B$11:$M$120,8,FALSE)</f>
        <v>13</v>
      </c>
      <c r="G41" s="15">
        <f t="shared" si="0"/>
        <v>25</v>
      </c>
      <c r="H41" s="16"/>
    </row>
    <row r="42" spans="1:8" ht="25" customHeight="1">
      <c r="A42" s="11">
        <v>35</v>
      </c>
      <c r="B42" s="12">
        <v>111</v>
      </c>
      <c r="C42" s="13" t="s">
        <v>67</v>
      </c>
      <c r="D42" s="14" t="str">
        <f>VLOOKUP(B42,[1]Список!$B$9:$N$120,6,FALSE)</f>
        <v>Цех по ремонту металл.оборуд.</v>
      </c>
      <c r="E42" s="15">
        <f>VLOOKUP(B42,[1]Рабочий!$B$11:$M$130,7,FALSE)</f>
        <v>11</v>
      </c>
      <c r="F42" s="15">
        <f>VLOOKUP(B42,[1]Рабочий!$B$11:$M$130,8,FALSE)</f>
        <v>14</v>
      </c>
      <c r="G42" s="15">
        <f t="shared" si="0"/>
        <v>25</v>
      </c>
      <c r="H42" s="16"/>
    </row>
    <row r="43" spans="1:8" ht="25" customHeight="1">
      <c r="A43" s="22">
        <v>36</v>
      </c>
      <c r="B43" s="12">
        <v>55</v>
      </c>
      <c r="C43" s="13" t="s">
        <v>65</v>
      </c>
      <c r="D43" s="14" t="str">
        <f>VLOOKUP(B43,[1]Список!$B$9:$N$100,6,FALSE)</f>
        <v>ЦХПП</v>
      </c>
      <c r="E43" s="15">
        <f>VLOOKUP(B43,[1]Рабочий!$B$11:$M$100,7,FALSE)</f>
        <v>12</v>
      </c>
      <c r="F43" s="15">
        <f>VLOOKUP(B43,[1]Рабочий!$B$11:$M$100,8,FALSE)</f>
        <v>12</v>
      </c>
      <c r="G43" s="15">
        <f t="shared" si="0"/>
        <v>24</v>
      </c>
      <c r="H43" s="16"/>
    </row>
    <row r="44" spans="1:8" ht="25" customHeight="1">
      <c r="A44" s="11">
        <v>37</v>
      </c>
      <c r="B44" s="12">
        <v>73</v>
      </c>
      <c r="C44" s="13" t="str">
        <f>VLOOKUP(B44,[1]Список!$B$9:$N$100,2,FALSE)</f>
        <v>Будько Константин</v>
      </c>
      <c r="D44" s="14" t="str">
        <f>VLOOKUP(B44,[1]Список!$B$9:$N$100,6,FALSE)</f>
        <v>ФЛЦ</v>
      </c>
      <c r="E44" s="15">
        <f>VLOOKUP(B44,[1]Рабочий!$B$11:$M$100,7,FALSE)</f>
        <v>13</v>
      </c>
      <c r="F44" s="15">
        <f>VLOOKUP(B44,[1]Рабочий!$B$11:$M$100,8,FALSE)</f>
        <v>11</v>
      </c>
      <c r="G44" s="15">
        <f t="shared" si="0"/>
        <v>24</v>
      </c>
      <c r="H44" s="16"/>
    </row>
    <row r="45" spans="1:8" ht="25" customHeight="1">
      <c r="A45" s="11">
        <v>38</v>
      </c>
      <c r="B45" s="12">
        <v>84</v>
      </c>
      <c r="C45" s="13" t="str">
        <f>VLOOKUP(B45,[1]Список!$B$9:$N$100,2,FALSE)</f>
        <v>Светлаков Сергей</v>
      </c>
      <c r="D45" s="14" t="str">
        <f>VLOOKUP(B45,[1]Список!$B$9:$N$100,6,FALSE)</f>
        <v>ЦГП</v>
      </c>
      <c r="E45" s="15">
        <f>VLOOKUP(B45,[1]Рабочий!$B$11:$M$100,7,FALSE)</f>
        <v>14</v>
      </c>
      <c r="F45" s="15">
        <f>VLOOKUP(B45,[1]Рабочий!$B$11:$M$100,8,FALSE)</f>
        <v>10</v>
      </c>
      <c r="G45" s="15">
        <f t="shared" si="0"/>
        <v>24</v>
      </c>
      <c r="H45" s="16"/>
    </row>
    <row r="46" spans="1:8" ht="25" customHeight="1">
      <c r="A46" s="22">
        <v>39</v>
      </c>
      <c r="B46" s="12">
        <v>108</v>
      </c>
      <c r="C46" s="13" t="str">
        <f>VLOOKUP(B46,[1]Список!$B$9:$N$120,2,FALSE)</f>
        <v>Шипилов Олег</v>
      </c>
      <c r="D46" s="14" t="str">
        <f>VLOOKUP(B46,[1]Список!$B$9:$N$120,6,FALSE)</f>
        <v>УИПП</v>
      </c>
      <c r="E46" s="15">
        <f>VLOOKUP(B46,[1]Рабочий!$B$11:$M$120,7,FALSE)</f>
        <v>9</v>
      </c>
      <c r="F46" s="15">
        <f>VLOOKUP(B46,[1]Рабочий!$B$11:$M$120,8,FALSE)</f>
        <v>15</v>
      </c>
      <c r="G46" s="15">
        <f t="shared" si="0"/>
        <v>24</v>
      </c>
      <c r="H46" s="16"/>
    </row>
    <row r="47" spans="1:8" ht="25" customHeight="1">
      <c r="A47" s="11">
        <v>40</v>
      </c>
      <c r="B47" s="12">
        <v>23</v>
      </c>
      <c r="C47" s="13" t="str">
        <f>VLOOKUP(B47,[1]Список!$B$9:$N$41,2,FALSE)</f>
        <v>Еремеев Антон</v>
      </c>
      <c r="D47" s="14" t="str">
        <f>VLOOKUP(B47,[1]Список!$B$9:$N$41,6,FALSE)</f>
        <v>УПЭ</v>
      </c>
      <c r="E47" s="15">
        <f>VLOOKUP(B47,[1]Рабочий!$B$11:$M$49,7,FALSE)</f>
        <v>13</v>
      </c>
      <c r="F47" s="15">
        <f>VLOOKUP(B47,[1]Рабочий!$B$11:$M$49,8,FALSE)</f>
        <v>10</v>
      </c>
      <c r="G47" s="15">
        <f t="shared" si="0"/>
        <v>23</v>
      </c>
      <c r="H47" s="16"/>
    </row>
    <row r="48" spans="1:8" ht="25" customHeight="1">
      <c r="A48" s="22">
        <v>41</v>
      </c>
      <c r="B48" s="12">
        <v>64</v>
      </c>
      <c r="C48" s="13" t="str">
        <f>VLOOKUP(B48,[1]Список!$B$9:$N$100,2,FALSE)</f>
        <v>Кочегаров Виталий</v>
      </c>
      <c r="D48" s="14" t="str">
        <f>VLOOKUP(B48,[1]Список!$B$9:$N$100,6,FALSE)</f>
        <v>Копровый цех</v>
      </c>
      <c r="E48" s="15">
        <f>VLOOKUP(B48,[1]Рабочий!$B$11:$M$100,7,FALSE)</f>
        <v>10</v>
      </c>
      <c r="F48" s="15">
        <f>VLOOKUP(B48,[1]Рабочий!$B$11:$M$100,8,FALSE)</f>
        <v>13</v>
      </c>
      <c r="G48" s="15">
        <f t="shared" si="0"/>
        <v>23</v>
      </c>
      <c r="H48" s="16"/>
    </row>
    <row r="49" spans="1:8" ht="25" customHeight="1">
      <c r="A49" s="11">
        <v>42</v>
      </c>
      <c r="B49" s="12">
        <v>3</v>
      </c>
      <c r="C49" s="13" t="str">
        <f>VLOOKUP(B49,[1]Список!$B$9:$N$41,2,FALSE)</f>
        <v>Несмеянов Евгений</v>
      </c>
      <c r="D49" s="14" t="str">
        <f>VLOOKUP(B49,[1]Список!$B$9:$N$41,6,FALSE)</f>
        <v>Теплосиловой цех</v>
      </c>
      <c r="E49" s="15">
        <f>VLOOKUP(B49,[1]Рабочий!$B$11:$M$49,7,FALSE)</f>
        <v>10</v>
      </c>
      <c r="F49" s="15">
        <f>VLOOKUP(B49,[1]Рабочий!$B$11:$M$49,8,FALSE)</f>
        <v>12</v>
      </c>
      <c r="G49" s="15">
        <f t="shared" si="0"/>
        <v>22</v>
      </c>
      <c r="H49" s="16"/>
    </row>
    <row r="50" spans="1:8" ht="25" customHeight="1">
      <c r="A50" s="22">
        <v>43</v>
      </c>
      <c r="B50" s="12">
        <v>56</v>
      </c>
      <c r="C50" s="13" t="str">
        <f>VLOOKUP(B50,[1]Список!$B$9:$N$100,2,FALSE)</f>
        <v>Фирсов Дмитрий</v>
      </c>
      <c r="D50" s="14" t="str">
        <f>VLOOKUP(B50,[1]Список!$B$9:$N$100,6,FALSE)</f>
        <v>ТЭЦ</v>
      </c>
      <c r="E50" s="15">
        <f>VLOOKUP(B50,[1]Рабочий!$B$11:$M$100,7,FALSE)</f>
        <v>12</v>
      </c>
      <c r="F50" s="15">
        <f>VLOOKUP(B50,[1]Рабочий!$B$11:$M$100,8,FALSE)</f>
        <v>10</v>
      </c>
      <c r="G50" s="15">
        <f t="shared" si="0"/>
        <v>22</v>
      </c>
      <c r="H50" s="16"/>
    </row>
    <row r="51" spans="1:8" ht="25" customHeight="1">
      <c r="A51" s="11">
        <v>44</v>
      </c>
      <c r="B51" s="12">
        <v>61</v>
      </c>
      <c r="C51" s="13" t="str">
        <f>VLOOKUP(B51,[1]Список!$B$9:$N$100,2,FALSE)</f>
        <v>Шишкин Роман</v>
      </c>
      <c r="D51" s="14" t="str">
        <f>VLOOKUP(B51,[1]Список!$B$9:$N$100,6,FALSE)</f>
        <v>Доменный цех №2</v>
      </c>
      <c r="E51" s="15">
        <f>VLOOKUP(B51,[1]Рабочий!$B$11:$M$100,7,FALSE)</f>
        <v>11</v>
      </c>
      <c r="F51" s="15">
        <f>VLOOKUP(B51,[1]Рабочий!$B$11:$M$100,8,FALSE)</f>
        <v>11</v>
      </c>
      <c r="G51" s="15">
        <f t="shared" si="0"/>
        <v>22</v>
      </c>
      <c r="H51" s="16"/>
    </row>
    <row r="52" spans="1:8" ht="25" customHeight="1">
      <c r="A52" s="11">
        <v>45</v>
      </c>
      <c r="B52" s="12">
        <v>62</v>
      </c>
      <c r="C52" s="13" t="str">
        <f>VLOOKUP(B52,[1]Список!$B$9:$N$100,2,FALSE)</f>
        <v>Мешалкин Александр</v>
      </c>
      <c r="D52" s="14" t="str">
        <f>VLOOKUP(B52,[1]Список!$B$9:$N$100,6,FALSE)</f>
        <v>ЦДС</v>
      </c>
      <c r="E52" s="15">
        <f>VLOOKUP(B52,[1]Рабочий!$B$11:$M$100,7,FALSE)</f>
        <v>12</v>
      </c>
      <c r="F52" s="15">
        <f>VLOOKUP(B52,[1]Рабочий!$B$11:$M$100,8,FALSE)</f>
        <v>10</v>
      </c>
      <c r="G52" s="15">
        <f t="shared" si="0"/>
        <v>22</v>
      </c>
      <c r="H52" s="16"/>
    </row>
    <row r="53" spans="1:8" ht="25" customHeight="1">
      <c r="A53" s="22">
        <v>46</v>
      </c>
      <c r="B53" s="12">
        <v>91</v>
      </c>
      <c r="C53" s="13" t="str">
        <f>VLOOKUP(B53,[1]Список!$B$9:$N$100,2,FALSE)</f>
        <v>Чекалин Николай</v>
      </c>
      <c r="D53" s="14" t="str">
        <f>VLOOKUP(B53,[1]Список!$B$9:$N$100,6,FALSE)</f>
        <v>Газовый цех</v>
      </c>
      <c r="E53" s="15">
        <f>VLOOKUP(B53,[1]Рабочий!$B$11:$M$120,7,FALSE)</f>
        <v>11</v>
      </c>
      <c r="F53" s="15">
        <f>VLOOKUP(B53,[1]Рабочий!$B$11:$M$120,8,FALSE)</f>
        <v>11</v>
      </c>
      <c r="G53" s="15">
        <f t="shared" si="0"/>
        <v>22</v>
      </c>
      <c r="H53" s="16"/>
    </row>
    <row r="54" spans="1:8" ht="25" customHeight="1">
      <c r="A54" s="11">
        <v>47</v>
      </c>
      <c r="B54" s="12">
        <v>1</v>
      </c>
      <c r="C54" s="13" t="str">
        <f>VLOOKUP(B54,[1]Список!$B$9:$N$41,2,FALSE)</f>
        <v>Лазарев Максим</v>
      </c>
      <c r="D54" s="14" t="str">
        <f>VLOOKUP(B54,[1]Список!$B$9:$N$41,6,FALSE)</f>
        <v>Теплосиловой цех</v>
      </c>
      <c r="E54" s="15">
        <f>VLOOKUP(B54,[1]Рабочий!$B$11:$M$49,7,FALSE)</f>
        <v>10</v>
      </c>
      <c r="F54" s="15">
        <f>VLOOKUP(B54,[1]Рабочий!$B$11:$M$49,8,FALSE)</f>
        <v>11</v>
      </c>
      <c r="G54" s="15">
        <f t="shared" si="0"/>
        <v>21</v>
      </c>
      <c r="H54" s="16"/>
    </row>
    <row r="55" spans="1:8" ht="25" customHeight="1">
      <c r="A55" s="22">
        <v>48</v>
      </c>
      <c r="B55" s="12">
        <v>58</v>
      </c>
      <c r="C55" s="13" t="str">
        <f>VLOOKUP(B55,[1]Список!$B$9:$N$100,2,FALSE)</f>
        <v>Немцев Александр</v>
      </c>
      <c r="D55" s="14" t="str">
        <f>VLOOKUP(B55,[1]Список!$B$9:$N$100,6,FALSE)</f>
        <v>ТЭЦ</v>
      </c>
      <c r="E55" s="15">
        <f>VLOOKUP(B55,[1]Рабочий!$B$11:$M$100,7,FALSE)</f>
        <v>10</v>
      </c>
      <c r="F55" s="15">
        <f>VLOOKUP(B55,[1]Рабочий!$B$11:$M$100,8,FALSE)</f>
        <v>11</v>
      </c>
      <c r="G55" s="15">
        <f t="shared" si="0"/>
        <v>21</v>
      </c>
      <c r="H55" s="16"/>
    </row>
    <row r="56" spans="1:8" ht="25" customHeight="1">
      <c r="A56" s="11">
        <v>49</v>
      </c>
      <c r="B56" s="12">
        <v>66</v>
      </c>
      <c r="C56" s="13" t="str">
        <f>VLOOKUP(B56,[1]Список!$B$9:$N$100,2,FALSE)</f>
        <v>Мальцев Даниил</v>
      </c>
      <c r="D56" s="14" t="str">
        <f>VLOOKUP(B56,[1]Список!$B$9:$N$100,6,FALSE)</f>
        <v>Копровый цех</v>
      </c>
      <c r="E56" s="15">
        <f>VLOOKUP(B56,[1]Рабочий!$B$11:$M$100,7,FALSE)</f>
        <v>11</v>
      </c>
      <c r="F56" s="15">
        <f>VLOOKUP(B56,[1]Рабочий!$B$11:$M$100,8,FALSE)</f>
        <v>10</v>
      </c>
      <c r="G56" s="15">
        <f t="shared" si="0"/>
        <v>21</v>
      </c>
      <c r="H56" s="16"/>
    </row>
    <row r="57" spans="1:8" ht="25" customHeight="1">
      <c r="A57" s="22">
        <v>50</v>
      </c>
      <c r="B57" s="12">
        <v>69</v>
      </c>
      <c r="C57" s="13" t="str">
        <f>VLOOKUP(B57,[1]Список!$B$9:$N$100,2,FALSE)</f>
        <v>Плотников Юрий</v>
      </c>
      <c r="D57" s="14" t="str">
        <f>VLOOKUP(B57,[1]Список!$B$9:$N$100,6,FALSE)</f>
        <v>Дирекция по персоналу</v>
      </c>
      <c r="E57" s="15">
        <f>VLOOKUP(B57,[1]Рабочий!$B$11:$M$100,7,FALSE)</f>
        <v>13</v>
      </c>
      <c r="F57" s="15">
        <f>VLOOKUP(B57,[1]Рабочий!$B$11:$M$100,8,FALSE)</f>
        <v>8</v>
      </c>
      <c r="G57" s="15">
        <f t="shared" si="0"/>
        <v>21</v>
      </c>
      <c r="H57" s="16"/>
    </row>
    <row r="58" spans="1:8" ht="25" customHeight="1">
      <c r="A58" s="11">
        <v>51</v>
      </c>
      <c r="B58" s="12">
        <v>83</v>
      </c>
      <c r="C58" s="13" t="str">
        <f>VLOOKUP(B58,[1]Список!$B$9:$N$100,2,FALSE)</f>
        <v>Морсин Дмитрий</v>
      </c>
      <c r="D58" s="14" t="str">
        <f>VLOOKUP(B58,[1]Список!$B$9:$N$100,6,FALSE)</f>
        <v>ЦГП</v>
      </c>
      <c r="E58" s="15">
        <f>VLOOKUP(B58,[1]Рабочий!$B$11:$M$100,7,FALSE)</f>
        <v>8</v>
      </c>
      <c r="F58" s="15">
        <f>VLOOKUP(B58,[1]Рабочий!$B$11:$M$100,8,FALSE)</f>
        <v>13</v>
      </c>
      <c r="G58" s="15">
        <f t="shared" si="0"/>
        <v>21</v>
      </c>
      <c r="H58" s="16"/>
    </row>
    <row r="59" spans="1:8" ht="25" customHeight="1">
      <c r="A59" s="11">
        <v>52</v>
      </c>
      <c r="B59" s="12">
        <v>85</v>
      </c>
      <c r="C59" s="13" t="str">
        <f>VLOOKUP(B59,[1]Список!$B$9:$N$100,2,FALSE)</f>
        <v>Панамарев Максим</v>
      </c>
      <c r="D59" s="14" t="str">
        <f>VLOOKUP(B59,[1]Список!$B$9:$N$100,6,FALSE)</f>
        <v>ЦГП</v>
      </c>
      <c r="E59" s="15">
        <f>VLOOKUP(B59,[1]Рабочий!$B$11:$M$100,7,FALSE)</f>
        <v>10</v>
      </c>
      <c r="F59" s="15">
        <f>VLOOKUP(B59,[1]Рабочий!$B$11:$M$100,8,FALSE)</f>
        <v>11</v>
      </c>
      <c r="G59" s="15">
        <f t="shared" si="0"/>
        <v>21</v>
      </c>
      <c r="H59" s="16"/>
    </row>
    <row r="60" spans="1:8" ht="25" customHeight="1">
      <c r="A60" s="22">
        <v>53</v>
      </c>
      <c r="B60" s="12">
        <v>87</v>
      </c>
      <c r="C60" s="13" t="str">
        <f>VLOOKUP(B60,[1]Список!$B$9:$N$100,2,FALSE)</f>
        <v>Крупин Владислав</v>
      </c>
      <c r="D60" s="14" t="s">
        <v>61</v>
      </c>
      <c r="E60" s="15">
        <f>VLOOKUP(B60,[1]Рабочий!$B$11:$M$100,7,FALSE)</f>
        <v>13</v>
      </c>
      <c r="F60" s="15">
        <f>VLOOKUP(B60,[1]Рабочий!$B$11:$M$100,8,FALSE)</f>
        <v>8</v>
      </c>
      <c r="G60" s="15">
        <f t="shared" si="0"/>
        <v>21</v>
      </c>
      <c r="H60" s="16"/>
    </row>
    <row r="61" spans="1:8" ht="25" customHeight="1">
      <c r="A61" s="11">
        <v>54</v>
      </c>
      <c r="B61" s="12">
        <v>18</v>
      </c>
      <c r="C61" s="13" t="str">
        <f>VLOOKUP(B61,[1]Список!$B$9:$N$41,2,FALSE)</f>
        <v>Иванищев Алексей</v>
      </c>
      <c r="D61" s="14" t="str">
        <f>VLOOKUP(B61,[1]Список!$B$9:$N$41,6,FALSE)</f>
        <v>Упр.железнод.транспорта</v>
      </c>
      <c r="E61" s="15">
        <f>VLOOKUP(B61,[1]Рабочий!$B$11:$M$49,7,FALSE)</f>
        <v>10</v>
      </c>
      <c r="F61" s="15">
        <f>VLOOKUP(B61,[1]Рабочий!$B$11:$M$49,8,FALSE)</f>
        <v>10</v>
      </c>
      <c r="G61" s="15">
        <f t="shared" si="0"/>
        <v>20</v>
      </c>
      <c r="H61" s="16"/>
    </row>
    <row r="62" spans="1:8" ht="25" customHeight="1">
      <c r="A62" s="22">
        <v>55</v>
      </c>
      <c r="B62" s="12">
        <v>25</v>
      </c>
      <c r="C62" s="13" t="str">
        <f>VLOOKUP(B62,[1]Список!$B$9:$N$41,2,FALSE)</f>
        <v>Крюков Вячеслав</v>
      </c>
      <c r="D62" s="14" t="str">
        <f>VLOOKUP(B62,[1]Список!$B$9:$N$41,6,FALSE)</f>
        <v>УПЭ</v>
      </c>
      <c r="E62" s="15">
        <f>VLOOKUP(B62,[1]Рабочий!$B$11:$M$49,7,FALSE)</f>
        <v>11</v>
      </c>
      <c r="F62" s="15">
        <f>VLOOKUP(B62,[1]Рабочий!$B$11:$M$49,8,FALSE)</f>
        <v>9</v>
      </c>
      <c r="G62" s="15">
        <f t="shared" si="0"/>
        <v>20</v>
      </c>
      <c r="H62" s="16"/>
    </row>
    <row r="63" spans="1:8" ht="25" customHeight="1">
      <c r="A63" s="11">
        <v>56</v>
      </c>
      <c r="B63" s="12">
        <v>32</v>
      </c>
      <c r="C63" s="13" t="str">
        <f>VLOOKUP(B63,[1]Список!$B$9:$N$41,2,FALSE)</f>
        <v>Семенов Олег</v>
      </c>
      <c r="D63" s="14" t="str">
        <f>VLOOKUP(B63,[1]Список!$B$9:$N$41,6,FALSE)</f>
        <v>АГЦ</v>
      </c>
      <c r="E63" s="15">
        <f>VLOOKUP(B63,[1]Рабочий!$B$11:$M$49,7,FALSE)</f>
        <v>11</v>
      </c>
      <c r="F63" s="15">
        <f>VLOOKUP(B63,[1]Рабочий!$B$11:$M$49,8,FALSE)</f>
        <v>9</v>
      </c>
      <c r="G63" s="15">
        <f t="shared" si="0"/>
        <v>20</v>
      </c>
      <c r="H63" s="16"/>
    </row>
    <row r="64" spans="1:8" ht="25" customHeight="1">
      <c r="A64" s="22">
        <v>57</v>
      </c>
      <c r="B64" s="12">
        <v>74</v>
      </c>
      <c r="C64" s="13" t="str">
        <f>VLOOKUP(B64,[1]Список!$B$9:$N$100,2,FALSE)</f>
        <v>Шакирзянов Имиль</v>
      </c>
      <c r="D64" s="14" t="str">
        <f>VLOOKUP(B64,[1]Список!$B$9:$N$100,6,FALSE)</f>
        <v>ФЛЦ</v>
      </c>
      <c r="E64" s="15">
        <f>VLOOKUP(B64,[1]Рабочий!$B$11:$M$100,7,FALSE)</f>
        <v>10</v>
      </c>
      <c r="F64" s="15">
        <f>VLOOKUP(B64,[1]Рабочий!$B$11:$M$100,8,FALSE)</f>
        <v>10</v>
      </c>
      <c r="G64" s="15">
        <f t="shared" si="0"/>
        <v>20</v>
      </c>
      <c r="H64" s="16"/>
    </row>
    <row r="65" spans="1:8" ht="25" customHeight="1">
      <c r="A65" s="11">
        <v>58</v>
      </c>
      <c r="B65" s="12">
        <v>77</v>
      </c>
      <c r="C65" s="13" t="str">
        <f>VLOOKUP(B65,[1]Список!$B$9:$N$100,2,FALSE)</f>
        <v>Невежин Вадим</v>
      </c>
      <c r="D65" s="14" t="str">
        <f>VLOOKUP(B65,[1]Список!$B$9:$N$100,6,FALSE)</f>
        <v>Стагдок</v>
      </c>
      <c r="E65" s="15">
        <f>VLOOKUP(B65,[1]Рабочий!$B$11:$M$100,7,FALSE)</f>
        <v>10</v>
      </c>
      <c r="F65" s="15">
        <f>VLOOKUP(B65,[1]Рабочий!$B$11:$M$100,8,FALSE)</f>
        <v>10</v>
      </c>
      <c r="G65" s="15">
        <f t="shared" si="0"/>
        <v>20</v>
      </c>
      <c r="H65" s="16"/>
    </row>
    <row r="66" spans="1:8" ht="25" customHeight="1">
      <c r="A66" s="22">
        <v>59</v>
      </c>
      <c r="B66" s="12">
        <v>82</v>
      </c>
      <c r="C66" s="13" t="str">
        <f>VLOOKUP(B66,[1]Список!$B$9:$N$100,2,FALSE)</f>
        <v>Струков Артем</v>
      </c>
      <c r="D66" s="14" t="str">
        <f>VLOOKUP(B66,[1]Список!$B$9:$N$100,6,FALSE)</f>
        <v>Дир. по разв. сист.ремонтов</v>
      </c>
      <c r="E66" s="15">
        <f>VLOOKUP(B66,[1]Рабочий!$B$11:$M$100,7,FALSE)</f>
        <v>8</v>
      </c>
      <c r="F66" s="15">
        <f>VLOOKUP(B66,[1]Рабочий!$B$11:$M$100,8,FALSE)</f>
        <v>12</v>
      </c>
      <c r="G66" s="15">
        <f t="shared" si="0"/>
        <v>20</v>
      </c>
      <c r="H66" s="16"/>
    </row>
    <row r="67" spans="1:8" ht="25" customHeight="1">
      <c r="A67" s="11">
        <v>60</v>
      </c>
      <c r="B67" s="12">
        <v>97</v>
      </c>
      <c r="C67" s="13" t="str">
        <f>VLOOKUP(B67,[1]Список!$B$9:$N$120,2,FALSE)</f>
        <v>Перепелица Артур</v>
      </c>
      <c r="D67" s="14" t="str">
        <f>VLOOKUP(B67,[1]Список!$B$9:$N$120,6,FALSE)</f>
        <v>ДЭЭ</v>
      </c>
      <c r="E67" s="15">
        <f>VLOOKUP(B67,[1]Рабочий!$B$11:$M$120,7,FALSE)</f>
        <v>13</v>
      </c>
      <c r="F67" s="15">
        <f>VLOOKUP(B67,[1]Рабочий!$B$11:$M$120,8,FALSE)</f>
        <v>7</v>
      </c>
      <c r="G67" s="15">
        <f t="shared" si="0"/>
        <v>20</v>
      </c>
      <c r="H67" s="16"/>
    </row>
    <row r="68" spans="1:8" ht="25" customHeight="1">
      <c r="A68" s="22">
        <v>61</v>
      </c>
      <c r="B68" s="12">
        <v>99</v>
      </c>
      <c r="C68" s="13" t="str">
        <f>VLOOKUP(B68,[1]Список!$B$9:$N$120,2,FALSE)</f>
        <v>Суслин Вячеслав</v>
      </c>
      <c r="D68" s="14" t="str">
        <f>VLOOKUP(B68,[1]Список!$B$9:$N$120,6,FALSE)</f>
        <v>Цэлс</v>
      </c>
      <c r="E68" s="15">
        <f>VLOOKUP(B68,[1]Рабочий!$B$11:$M$120,7,FALSE)</f>
        <v>9</v>
      </c>
      <c r="F68" s="15">
        <f>VLOOKUP(B68,[1]Рабочий!$B$11:$M$120,8,FALSE)</f>
        <v>11</v>
      </c>
      <c r="G68" s="15">
        <f t="shared" si="0"/>
        <v>20</v>
      </c>
      <c r="H68" s="16"/>
    </row>
    <row r="69" spans="1:8" ht="25" customHeight="1">
      <c r="A69" s="22">
        <v>61</v>
      </c>
      <c r="B69" s="12">
        <v>115</v>
      </c>
      <c r="C69" s="13" t="str">
        <f>VLOOKUP(B69,[1]Список!$B$9:$N$130,2,FALSE)</f>
        <v>Голошубов Артем</v>
      </c>
      <c r="D69" s="14" t="str">
        <f>VLOOKUP(B69,[1]Список!$B$9:$N$130,6,FALSE)</f>
        <v>УТЭЦ</v>
      </c>
      <c r="E69" s="15">
        <f>VLOOKUP(B69,[1]Рабочий!$B$11:$M$130,7,FALSE)</f>
        <v>12</v>
      </c>
      <c r="F69" s="15">
        <f>VLOOKUP(B69,[1]Рабочий!$B$11:$M$130,8,FALSE)</f>
        <v>8</v>
      </c>
      <c r="G69" s="15">
        <f t="shared" si="0"/>
        <v>20</v>
      </c>
      <c r="H69" s="16"/>
    </row>
    <row r="70" spans="1:8" ht="25" customHeight="1">
      <c r="A70" s="22">
        <v>61</v>
      </c>
      <c r="B70" s="12">
        <v>118</v>
      </c>
      <c r="C70" s="13" t="str">
        <f>VLOOKUP(B70,[1]Список!$B$9:$N$130,2,FALSE)</f>
        <v>Черных Никита</v>
      </c>
      <c r="D70" s="14" t="str">
        <f>VLOOKUP(B70,[1]Список!$B$9:$N$130,6,FALSE)</f>
        <v>ДЭЭ</v>
      </c>
      <c r="E70" s="15">
        <f>VLOOKUP(B70,[1]Рабочий!$B$11:$M$130,7,FALSE)</f>
        <v>8</v>
      </c>
      <c r="F70" s="15">
        <f>VLOOKUP(B70,[1]Рабочий!$B$11:$M$130,8,FALSE)</f>
        <v>12</v>
      </c>
      <c r="G70" s="15">
        <f t="shared" si="0"/>
        <v>20</v>
      </c>
      <c r="H70" s="16"/>
    </row>
    <row r="71" spans="1:8" ht="25" customHeight="1">
      <c r="A71" s="22">
        <v>61</v>
      </c>
      <c r="B71" s="12">
        <v>121</v>
      </c>
      <c r="C71" s="13" t="str">
        <f>VLOOKUP(B71,[1]Список!$B$9:$N$130,2,FALSE)</f>
        <v>Селиванов Иван</v>
      </c>
      <c r="D71" s="14" t="str">
        <f>VLOOKUP(B71,[1]Список!$B$9:$N$130,6,FALSE)</f>
        <v>Кислородный цех -2</v>
      </c>
      <c r="E71" s="15">
        <f>VLOOKUP(B71,[1]Рабочий!$B$11:$M$131,7,FALSE)</f>
        <v>11</v>
      </c>
      <c r="F71" s="15">
        <f>VLOOKUP(B71,[1]Рабочий!$B$11:$M$131,8,FALSE)</f>
        <v>9</v>
      </c>
      <c r="G71" s="15">
        <f t="shared" si="0"/>
        <v>20</v>
      </c>
      <c r="H71" s="16"/>
    </row>
    <row r="72" spans="1:8" ht="25" customHeight="1">
      <c r="A72" s="22">
        <v>61</v>
      </c>
      <c r="B72" s="102">
        <v>2</v>
      </c>
      <c r="C72" s="13" t="str">
        <f>VLOOKUP(B72,[1]Список!$B$9:$N$41,2,FALSE)</f>
        <v>Чеботников Константин</v>
      </c>
      <c r="D72" s="14" t="str">
        <f>VLOOKUP(B72,[1]Список!$B$9:$N$41,6,FALSE)</f>
        <v>Теплосиловой цех</v>
      </c>
      <c r="E72" s="15">
        <f>VLOOKUP(B72,[1]Рабочий!$B$11:$M$49,7,FALSE)</f>
        <v>9</v>
      </c>
      <c r="F72" s="15">
        <f>VLOOKUP(B72,[1]Рабочий!$B$11:$M$49,8,FALSE)</f>
        <v>10</v>
      </c>
      <c r="G72" s="15">
        <f t="shared" ref="G72:G132" si="1">SUM(E72:F72)</f>
        <v>19</v>
      </c>
      <c r="H72" s="16"/>
    </row>
    <row r="73" spans="1:8" ht="25" customHeight="1">
      <c r="A73" s="22">
        <v>61</v>
      </c>
      <c r="B73" s="12">
        <v>28</v>
      </c>
      <c r="C73" s="13" t="str">
        <f>VLOOKUP(B73,[1]Список!$B$9:$N$41,2,FALSE)</f>
        <v>Тимохин Павел</v>
      </c>
      <c r="D73" s="14" t="str">
        <f>VLOOKUP(B73,[1]Список!$B$9:$N$41,6,FALSE)</f>
        <v>Доменный цех №2</v>
      </c>
      <c r="E73" s="15">
        <f>VLOOKUP(B73,[1]Рабочий!$B$11:$M$49,7,FALSE)</f>
        <v>7</v>
      </c>
      <c r="F73" s="15">
        <f>VLOOKUP(B73,[1]Рабочий!$B$11:$M$49,8,FALSE)</f>
        <v>12</v>
      </c>
      <c r="G73" s="15">
        <f t="shared" si="1"/>
        <v>19</v>
      </c>
      <c r="H73" s="16"/>
    </row>
    <row r="74" spans="1:8" ht="25" customHeight="1">
      <c r="A74" s="22">
        <v>61</v>
      </c>
      <c r="B74" s="12">
        <v>31</v>
      </c>
      <c r="C74" s="13" t="str">
        <f>VLOOKUP(B74,[1]Список!$B$9:$N$41,2,FALSE)</f>
        <v>Басарев Михаил</v>
      </c>
      <c r="D74" s="14" t="s">
        <v>72</v>
      </c>
      <c r="E74" s="15">
        <f>VLOOKUP(B74,[1]Рабочий!$B$11:$M$49,7,FALSE)</f>
        <v>12</v>
      </c>
      <c r="F74" s="15">
        <f>VLOOKUP(B74,[1]Рабочий!$B$11:$M$49,8,FALSE)</f>
        <v>7</v>
      </c>
      <c r="G74" s="15">
        <f t="shared" si="1"/>
        <v>19</v>
      </c>
      <c r="H74" s="16"/>
    </row>
    <row r="75" spans="1:8" ht="25" customHeight="1">
      <c r="A75" s="22">
        <v>61</v>
      </c>
      <c r="B75" s="12">
        <v>38</v>
      </c>
      <c r="C75" s="13" t="str">
        <f>VLOOKUP(B75,[1]Список!$B$9:$N$61,2,FALSE)</f>
        <v>Безрукавников Андрей</v>
      </c>
      <c r="D75" s="14" t="s">
        <v>72</v>
      </c>
      <c r="E75" s="15">
        <f>VLOOKUP(B75,[1]Рабочий!$B$11:$M$49,7,FALSE)</f>
        <v>9</v>
      </c>
      <c r="F75" s="15">
        <f>VLOOKUP(B75,[1]Рабочий!$B$11:$M$49,8,FALSE)</f>
        <v>10</v>
      </c>
      <c r="G75" s="15">
        <f t="shared" si="1"/>
        <v>19</v>
      </c>
      <c r="H75" s="16"/>
    </row>
    <row r="76" spans="1:8" ht="25" customHeight="1">
      <c r="A76" s="22">
        <v>61</v>
      </c>
      <c r="B76" s="12">
        <v>57</v>
      </c>
      <c r="C76" s="13" t="str">
        <f>VLOOKUP(B76,[1]Список!$B$9:$N$100,2,FALSE)</f>
        <v>Кобрин Павел</v>
      </c>
      <c r="D76" s="14" t="str">
        <f>VLOOKUP(B76,[1]Список!$B$9:$N$100,6,FALSE)</f>
        <v>ТЭЦ</v>
      </c>
      <c r="E76" s="15">
        <f>VLOOKUP(B76,[1]Рабочий!$B$11:$M$100,7,FALSE)</f>
        <v>9</v>
      </c>
      <c r="F76" s="15">
        <f>VLOOKUP(B76,[1]Рабочий!$B$11:$M$100,8,FALSE)</f>
        <v>10</v>
      </c>
      <c r="G76" s="15">
        <f t="shared" si="1"/>
        <v>19</v>
      </c>
      <c r="H76" s="16"/>
    </row>
    <row r="77" spans="1:8" ht="25" customHeight="1">
      <c r="A77" s="22">
        <v>61</v>
      </c>
      <c r="B77" s="12">
        <v>78</v>
      </c>
      <c r="C77" s="13" t="str">
        <f>VLOOKUP(B77,[1]Список!$B$9:$N$100,2,FALSE)</f>
        <v>Бассангов Дмитрий</v>
      </c>
      <c r="D77" s="14" t="str">
        <f>VLOOKUP(B77,[1]Список!$B$9:$N$100,6,FALSE)</f>
        <v>Стагдок</v>
      </c>
      <c r="E77" s="15">
        <f>VLOOKUP(B77,[1]Рабочий!$B$11:$M$100,7,FALSE)</f>
        <v>13</v>
      </c>
      <c r="F77" s="15">
        <f>VLOOKUP(B77,[1]Рабочий!$B$11:$M$100,8,FALSE)</f>
        <v>6</v>
      </c>
      <c r="G77" s="15">
        <f t="shared" si="1"/>
        <v>19</v>
      </c>
      <c r="H77" s="16"/>
    </row>
    <row r="78" spans="1:8" ht="25" customHeight="1">
      <c r="A78" s="22">
        <v>61</v>
      </c>
      <c r="B78" s="12">
        <v>81</v>
      </c>
      <c r="C78" s="13" t="str">
        <f>VLOOKUP(B78,[1]Список!$B$9:$N$100,2,FALSE)</f>
        <v>Кожин Михаил</v>
      </c>
      <c r="D78" s="14" t="str">
        <f>VLOOKUP(B78,[1]Список!$B$9:$N$100,6,FALSE)</f>
        <v>Дир. по разв. сист.ремонтов</v>
      </c>
      <c r="E78" s="15">
        <f>VLOOKUP(B78,[1]Рабочий!$B$11:$M$100,7,FALSE)</f>
        <v>6</v>
      </c>
      <c r="F78" s="15">
        <f>VLOOKUP(B78,[1]Рабочий!$B$11:$M$100,8,FALSE)</f>
        <v>13</v>
      </c>
      <c r="G78" s="15">
        <f t="shared" si="1"/>
        <v>19</v>
      </c>
      <c r="H78" s="16"/>
    </row>
    <row r="79" spans="1:8" ht="25" customHeight="1">
      <c r="A79" s="22">
        <v>61</v>
      </c>
      <c r="B79" s="12">
        <v>102</v>
      </c>
      <c r="C79" s="13" t="str">
        <f>VLOOKUP(B79,[1]Список!$B$9:$N$120,2,FALSE)</f>
        <v>Грицкевич Олег</v>
      </c>
      <c r="D79" s="14" t="str">
        <f>VLOOKUP(B79,[1]Список!$B$9:$N$120,6,FALSE)</f>
        <v>Кислородный цех</v>
      </c>
      <c r="E79" s="15">
        <f>VLOOKUP(B79,[1]Рабочий!$B$11:$M$120,7,FALSE)</f>
        <v>10</v>
      </c>
      <c r="F79" s="15">
        <f>VLOOKUP(B79,[1]Рабочий!$B$11:$M$120,8,FALSE)</f>
        <v>9</v>
      </c>
      <c r="G79" s="15">
        <f t="shared" si="1"/>
        <v>19</v>
      </c>
      <c r="H79" s="16"/>
    </row>
    <row r="80" spans="1:8" ht="25" customHeight="1">
      <c r="A80" s="22">
        <v>61</v>
      </c>
      <c r="B80" s="12">
        <v>107</v>
      </c>
      <c r="C80" s="13" t="str">
        <f>VLOOKUP(B80,[1]Список!$B$9:$N$120,2,FALSE)</f>
        <v>Стрельников Дмитрий</v>
      </c>
      <c r="D80" s="14" t="str">
        <f>VLOOKUP(B80,[1]Список!$B$9:$N$120,6,FALSE)</f>
        <v>УИПП</v>
      </c>
      <c r="E80" s="15">
        <f>VLOOKUP(B80,[1]Рабочий!$B$11:$M$120,7,FALSE)</f>
        <v>9</v>
      </c>
      <c r="F80" s="15">
        <f>VLOOKUP(B80,[1]Рабочий!$B$11:$M$120,8,FALSE)</f>
        <v>10</v>
      </c>
      <c r="G80" s="15">
        <f t="shared" si="1"/>
        <v>19</v>
      </c>
      <c r="H80" s="16"/>
    </row>
    <row r="81" spans="1:8" ht="25" customHeight="1">
      <c r="A81" s="22">
        <v>61</v>
      </c>
      <c r="B81" s="12">
        <v>116</v>
      </c>
      <c r="C81" s="13" t="str">
        <f>VLOOKUP(B81,[1]Список!$B$9:$N$130,2,FALSE)</f>
        <v>Толстых Дмитрий</v>
      </c>
      <c r="D81" s="14" t="str">
        <f>VLOOKUP(B81,[1]Список!$B$9:$N$130,6,FALSE)</f>
        <v>ДЭЭ</v>
      </c>
      <c r="E81" s="15">
        <f>VLOOKUP(B81,[1]Рабочий!$B$11:$M$130,7,FALSE)</f>
        <v>7</v>
      </c>
      <c r="F81" s="15">
        <f>VLOOKUP(B81,[1]Рабочий!$B$11:$M$130,8,FALSE)</f>
        <v>12</v>
      </c>
      <c r="G81" s="15">
        <f t="shared" si="1"/>
        <v>19</v>
      </c>
      <c r="H81" s="16"/>
    </row>
    <row r="82" spans="1:8" ht="25" customHeight="1">
      <c r="A82" s="22">
        <v>61</v>
      </c>
      <c r="B82" s="12">
        <v>106</v>
      </c>
      <c r="C82" s="13" t="str">
        <f>VLOOKUP(B82,[1]Список!$B$9:$N$120,2,FALSE)</f>
        <v>Максимов Андрей</v>
      </c>
      <c r="D82" s="14" t="str">
        <f>VLOOKUP(B82,[1]Список!$B$9:$N$120,6,FALSE)</f>
        <v>ЦВС</v>
      </c>
      <c r="E82" s="15">
        <f>VLOOKUP(B82,[1]Рабочий!$B$11:$M$120,7,FALSE)</f>
        <v>8</v>
      </c>
      <c r="F82" s="15">
        <f>VLOOKUP(B82,[1]Рабочий!$B$11:$M$120,8,FALSE)</f>
        <v>11</v>
      </c>
      <c r="G82" s="15">
        <f t="shared" si="1"/>
        <v>19</v>
      </c>
      <c r="H82" s="16"/>
    </row>
    <row r="83" spans="1:8" ht="25" customHeight="1">
      <c r="A83" s="22">
        <v>61</v>
      </c>
      <c r="B83" s="12">
        <v>6</v>
      </c>
      <c r="C83" s="13" t="str">
        <f>VLOOKUP(B83,[1]Список!$B$9:$N$41,2,FALSE)</f>
        <v>Баланцев Александр</v>
      </c>
      <c r="D83" s="14" t="str">
        <f>VLOOKUP(B83,[1]Список!$B$9:$N$41,6,FALSE)</f>
        <v>Ремонтное управление</v>
      </c>
      <c r="E83" s="15">
        <f>VLOOKUP(B83,[1]Рабочий!$B$11:$M$49,7,FALSE)</f>
        <v>8</v>
      </c>
      <c r="F83" s="15">
        <f>VLOOKUP(B83,[1]Рабочий!$B$11:$M$49,8,FALSE)</f>
        <v>10</v>
      </c>
      <c r="G83" s="15">
        <f t="shared" si="1"/>
        <v>18</v>
      </c>
      <c r="H83" s="16"/>
    </row>
    <row r="84" spans="1:8" ht="25" customHeight="1">
      <c r="A84" s="22">
        <v>61</v>
      </c>
      <c r="B84" s="12">
        <v>10</v>
      </c>
      <c r="C84" s="13" t="str">
        <f>VLOOKUP(B84,[1]Список!$B$9:$N$41,2,FALSE)</f>
        <v>Бородулин Антон</v>
      </c>
      <c r="D84" s="14" t="str">
        <f>VLOOKUP(B84,[1]Список!$B$9:$N$41,6,FALSE)</f>
        <v>Упр.технического заказчика</v>
      </c>
      <c r="E84" s="15">
        <f>VLOOKUP(B84,[1]Рабочий!$B$11:$M$49,7,FALSE)</f>
        <v>7</v>
      </c>
      <c r="F84" s="15">
        <f>VLOOKUP(B84,[1]Рабочий!$B$11:$M$49,8,FALSE)</f>
        <v>11</v>
      </c>
      <c r="G84" s="15">
        <f t="shared" si="1"/>
        <v>18</v>
      </c>
      <c r="H84" s="16"/>
    </row>
    <row r="85" spans="1:8" ht="25" customHeight="1">
      <c r="A85" s="22">
        <v>61</v>
      </c>
      <c r="B85" s="12">
        <v>17</v>
      </c>
      <c r="C85" s="13" t="str">
        <f>VLOOKUP(B85,[1]Список!$B$9:$N$41,2,FALSE)</f>
        <v>Господариков Сергей</v>
      </c>
      <c r="D85" s="14" t="str">
        <f>VLOOKUP(B85,[1]Список!$B$9:$N$41,6,FALSE)</f>
        <v>Упр.железнод.транспорта</v>
      </c>
      <c r="E85" s="15">
        <f>VLOOKUP(B85,[1]Рабочий!$B$11:$M$49,7,FALSE)</f>
        <v>9</v>
      </c>
      <c r="F85" s="15">
        <f>VLOOKUP(B85,[1]Рабочий!$B$11:$M$49,8,FALSE)</f>
        <v>9</v>
      </c>
      <c r="G85" s="15">
        <f t="shared" si="1"/>
        <v>18</v>
      </c>
      <c r="H85" s="16"/>
    </row>
    <row r="86" spans="1:8" ht="25" customHeight="1">
      <c r="A86" s="22">
        <v>61</v>
      </c>
      <c r="B86" s="12">
        <v>20</v>
      </c>
      <c r="C86" s="13" t="str">
        <f>VLOOKUP(B86,[1]Список!$B$9:$N$41,2,FALSE)</f>
        <v>Лукин Юрий</v>
      </c>
      <c r="D86" s="14" t="str">
        <f>VLOOKUP(B86,[1]Список!$B$9:$N$41,6,FALSE)</f>
        <v>Техническая дирекция</v>
      </c>
      <c r="E86" s="15">
        <f>VLOOKUP(B86,[1]Рабочий!$B$11:$M$49,7,FALSE)</f>
        <v>6</v>
      </c>
      <c r="F86" s="15">
        <f>VLOOKUP(B86,[1]Рабочий!$B$11:$M$49,8,FALSE)</f>
        <v>12</v>
      </c>
      <c r="G86" s="15">
        <f t="shared" si="1"/>
        <v>18</v>
      </c>
      <c r="H86" s="16"/>
    </row>
    <row r="87" spans="1:8" ht="25" customHeight="1">
      <c r="A87" s="22">
        <v>61</v>
      </c>
      <c r="B87" s="12">
        <v>24</v>
      </c>
      <c r="C87" s="13" t="str">
        <f>VLOOKUP(B87,[1]Список!$B$9:$N$41,2,FALSE)</f>
        <v>Проняев Дмитрий</v>
      </c>
      <c r="D87" s="14" t="str">
        <f>VLOOKUP(B87,[1]Список!$B$9:$N$41,6,FALSE)</f>
        <v>УПЭ</v>
      </c>
      <c r="E87" s="15">
        <f>VLOOKUP(B87,[1]Рабочий!$B$11:$M$49,7,FALSE)</f>
        <v>8</v>
      </c>
      <c r="F87" s="15">
        <f>VLOOKUP(B87,[1]Рабочий!$B$11:$M$49,8,FALSE)</f>
        <v>10</v>
      </c>
      <c r="G87" s="15">
        <f t="shared" si="1"/>
        <v>18</v>
      </c>
      <c r="H87" s="16"/>
    </row>
    <row r="88" spans="1:8" ht="25" customHeight="1">
      <c r="A88" s="22">
        <v>61</v>
      </c>
      <c r="B88" s="12">
        <v>47</v>
      </c>
      <c r="C88" s="13" t="str">
        <f>VLOOKUP(B88,[1]Список!$B$9:$N$100,2,FALSE)</f>
        <v>Гоппов Никита</v>
      </c>
      <c r="D88" s="14" t="str">
        <f>VLOOKUP(B88,[1]Список!$B$9:$N$100,6,FALSE)</f>
        <v>СМТ</v>
      </c>
      <c r="E88" s="15">
        <f>VLOOKUP(B88,[1]Рабочий!$B$11:$M$100,7,FALSE)</f>
        <v>7</v>
      </c>
      <c r="F88" s="15">
        <f>VLOOKUP(B88,[1]Рабочий!$B$11:$M$100,8,FALSE)</f>
        <v>11</v>
      </c>
      <c r="G88" s="15">
        <f t="shared" si="1"/>
        <v>18</v>
      </c>
      <c r="H88" s="16"/>
    </row>
    <row r="89" spans="1:8" ht="25" customHeight="1">
      <c r="A89" s="22">
        <v>61</v>
      </c>
      <c r="B89" s="12">
        <v>54</v>
      </c>
      <c r="C89" s="13" t="s">
        <v>68</v>
      </c>
      <c r="D89" s="14" t="str">
        <f>VLOOKUP(B89,[1]Список!$B$9:$N$100,6,FALSE)</f>
        <v>ЦХПП</v>
      </c>
      <c r="E89" s="15">
        <f>VLOOKUP(B89,[1]Рабочий!$B$11:$M$100,7,FALSE)</f>
        <v>10</v>
      </c>
      <c r="F89" s="15">
        <f>VLOOKUP(B89,[1]Рабочий!$B$11:$M$100,8,FALSE)</f>
        <v>8</v>
      </c>
      <c r="G89" s="15">
        <f t="shared" si="1"/>
        <v>18</v>
      </c>
      <c r="H89" s="16"/>
    </row>
    <row r="90" spans="1:8" ht="25" customHeight="1">
      <c r="A90" s="22">
        <v>61</v>
      </c>
      <c r="B90" s="12">
        <v>63</v>
      </c>
      <c r="C90" s="13" t="str">
        <f>VLOOKUP(B90,[1]Список!$B$9:$N$100,2,FALSE)</f>
        <v>Шабуров Олег</v>
      </c>
      <c r="D90" s="14" t="str">
        <f>VLOOKUP(B90,[1]Список!$B$9:$N$100,6,FALSE)</f>
        <v>ЦДС</v>
      </c>
      <c r="E90" s="15">
        <f>VLOOKUP(B90,[1]Рабочий!$B$11:$M$100,7,FALSE)</f>
        <v>9</v>
      </c>
      <c r="F90" s="15">
        <f>VLOOKUP(B90,[1]Рабочий!$B$11:$M$100,8,FALSE)</f>
        <v>9</v>
      </c>
      <c r="G90" s="15">
        <f t="shared" si="1"/>
        <v>18</v>
      </c>
      <c r="H90" s="16"/>
    </row>
    <row r="91" spans="1:8" ht="25" customHeight="1">
      <c r="A91" s="22">
        <v>61</v>
      </c>
      <c r="B91" s="12">
        <v>65</v>
      </c>
      <c r="C91" s="13" t="str">
        <f>VLOOKUP(B91,[1]Список!$B$9:$N$100,2,FALSE)</f>
        <v>Коростин Александр</v>
      </c>
      <c r="D91" s="14" t="str">
        <f>VLOOKUP(B91,[1]Список!$B$9:$N$100,6,FALSE)</f>
        <v>Копровый цех</v>
      </c>
      <c r="E91" s="15">
        <f>VLOOKUP(B91,[1]Рабочий!$B$11:$M$100,7,FALSE)</f>
        <v>13</v>
      </c>
      <c r="F91" s="15">
        <f>VLOOKUP(B91,[1]Рабочий!$B$11:$M$100,8,FALSE)</f>
        <v>5</v>
      </c>
      <c r="G91" s="15">
        <f t="shared" si="1"/>
        <v>18</v>
      </c>
      <c r="H91" s="16"/>
    </row>
    <row r="92" spans="1:8" ht="25" customHeight="1">
      <c r="A92" s="22">
        <v>61</v>
      </c>
      <c r="B92" s="12">
        <v>75</v>
      </c>
      <c r="C92" s="13" t="str">
        <f>VLOOKUP(B92,[1]Список!$B$9:$N$100,2,FALSE)</f>
        <v>Зуев Станислав</v>
      </c>
      <c r="D92" s="14" t="str">
        <f>VLOOKUP(B92,[1]Список!$B$9:$N$100,6,FALSE)</f>
        <v>ФЛЦ</v>
      </c>
      <c r="E92" s="15">
        <f>VLOOKUP(B92,[1]Рабочий!$B$11:$M$100,7,FALSE)</f>
        <v>9</v>
      </c>
      <c r="F92" s="15">
        <f>VLOOKUP(B92,[1]Рабочий!$B$11:$M$100,8,FALSE)</f>
        <v>9</v>
      </c>
      <c r="G92" s="15">
        <f t="shared" si="1"/>
        <v>18</v>
      </c>
      <c r="H92" s="16"/>
    </row>
    <row r="93" spans="1:8" ht="25" customHeight="1">
      <c r="A93" s="22">
        <v>61</v>
      </c>
      <c r="B93" s="12">
        <v>86</v>
      </c>
      <c r="C93" s="13" t="str">
        <f>VLOOKUP(B93,[1]Список!$B$9:$N$100,2,FALSE)</f>
        <v>Присекин Алексей</v>
      </c>
      <c r="D93" s="14" t="s">
        <v>61</v>
      </c>
      <c r="E93" s="15">
        <f>VLOOKUP(B93,[1]Рабочий!$B$11:$M$100,7,FALSE)</f>
        <v>8</v>
      </c>
      <c r="F93" s="15">
        <f>VLOOKUP(B93,[1]Рабочий!$B$11:$M$100,8,FALSE)</f>
        <v>10</v>
      </c>
      <c r="G93" s="15">
        <f t="shared" si="1"/>
        <v>18</v>
      </c>
      <c r="H93" s="16"/>
    </row>
    <row r="94" spans="1:8" ht="25" customHeight="1">
      <c r="A94" s="22">
        <v>61</v>
      </c>
      <c r="B94" s="12">
        <v>112</v>
      </c>
      <c r="C94" s="13" t="s">
        <v>71</v>
      </c>
      <c r="D94" s="14" t="str">
        <f>VLOOKUP(B94,[1]Список!$B$9:$N$120,6,FALSE)</f>
        <v>Цех по ремонту металл.оборуд.</v>
      </c>
      <c r="E94" s="15">
        <f>VLOOKUP(B94,[1]Рабочий!$B$11:$M$130,7,FALSE)</f>
        <v>9</v>
      </c>
      <c r="F94" s="15">
        <f>VLOOKUP(B94,[1]Рабочий!$B$11:$M$130,8,FALSE)</f>
        <v>9</v>
      </c>
      <c r="G94" s="15">
        <f t="shared" si="1"/>
        <v>18</v>
      </c>
      <c r="H94" s="16"/>
    </row>
    <row r="95" spans="1:8" ht="25" customHeight="1">
      <c r="A95" s="22">
        <v>61</v>
      </c>
      <c r="B95" s="12">
        <v>117</v>
      </c>
      <c r="C95" s="13" t="str">
        <f>VLOOKUP(B95,[1]Список!$B$9:$N$130,2,FALSE)</f>
        <v>Васильев Никита</v>
      </c>
      <c r="D95" s="14" t="str">
        <f>VLOOKUP(B95,[1]Список!$B$9:$N$130,6,FALSE)</f>
        <v>ДЭЭ</v>
      </c>
      <c r="E95" s="15">
        <f>VLOOKUP(B95,[1]Рабочий!$B$11:$M$130,7,FALSE)</f>
        <v>9</v>
      </c>
      <c r="F95" s="15">
        <f>VLOOKUP(B95,[1]Рабочий!$B$11:$M$130,8,FALSE)</f>
        <v>9</v>
      </c>
      <c r="G95" s="15">
        <f t="shared" si="1"/>
        <v>18</v>
      </c>
      <c r="H95" s="16"/>
    </row>
    <row r="96" spans="1:8" ht="25" customHeight="1">
      <c r="A96" s="22">
        <v>61</v>
      </c>
      <c r="B96" s="12">
        <v>104</v>
      </c>
      <c r="C96" s="13" t="str">
        <f>VLOOKUP(B96,[1]Список!$B$9:$N$120,2,FALSE)</f>
        <v>Лисицкий Олег</v>
      </c>
      <c r="D96" s="14" t="str">
        <f>VLOOKUP(B96,[1]Список!$B$9:$N$120,6,FALSE)</f>
        <v>ЦВС</v>
      </c>
      <c r="E96" s="15">
        <f>VLOOKUP(B96,[1]Рабочий!$B$11:$M$120,7,FALSE)</f>
        <v>7</v>
      </c>
      <c r="F96" s="15">
        <f>VLOOKUP(B96,[1]Рабочий!$B$11:$M$120,8,FALSE)</f>
        <v>11</v>
      </c>
      <c r="G96" s="15">
        <f t="shared" si="1"/>
        <v>18</v>
      </c>
      <c r="H96" s="16"/>
    </row>
    <row r="97" spans="1:8" ht="25" customHeight="1">
      <c r="A97" s="22">
        <v>61</v>
      </c>
      <c r="B97" s="12">
        <v>8</v>
      </c>
      <c r="C97" s="13" t="str">
        <f>VLOOKUP(B97,[1]Список!$B$9:$N$41,2,FALSE)</f>
        <v>Сопоев Максим</v>
      </c>
      <c r="D97" s="14" t="str">
        <f>VLOOKUP(B97,[1]Список!$B$9:$N$41,6,FALSE)</f>
        <v>Упр.технического заказчика</v>
      </c>
      <c r="E97" s="15">
        <f>VLOOKUP(B97,[1]Рабочий!$B$11:$M$49,7,FALSE)</f>
        <v>8</v>
      </c>
      <c r="F97" s="15">
        <f>VLOOKUP(B97,[1]Рабочий!$B$11:$M$49,8,FALSE)</f>
        <v>9</v>
      </c>
      <c r="G97" s="15">
        <f t="shared" si="1"/>
        <v>17</v>
      </c>
      <c r="H97" s="16"/>
    </row>
    <row r="98" spans="1:8" ht="25" customHeight="1">
      <c r="A98" s="22">
        <v>61</v>
      </c>
      <c r="B98" s="12">
        <v>11</v>
      </c>
      <c r="C98" s="13" t="str">
        <f>VLOOKUP(B98,[1]Список!$B$9:$N$41,2,FALSE)</f>
        <v>Семенюк Максим</v>
      </c>
      <c r="D98" s="14" t="str">
        <f>VLOOKUP(B98,[1]Список!$B$9:$N$41,6,FALSE)</f>
        <v>Упр.технического заказчика</v>
      </c>
      <c r="E98" s="15">
        <f>VLOOKUP(B98,[1]Рабочий!$B$11:$M$49,7,FALSE)</f>
        <v>10</v>
      </c>
      <c r="F98" s="15">
        <f>VLOOKUP(B98,[1]Рабочий!$B$11:$M$49,8,FALSE)</f>
        <v>7</v>
      </c>
      <c r="G98" s="15">
        <f t="shared" si="1"/>
        <v>17</v>
      </c>
      <c r="H98" s="16"/>
    </row>
    <row r="99" spans="1:8" ht="25" customHeight="1">
      <c r="A99" s="22">
        <v>61</v>
      </c>
      <c r="B99" s="12">
        <v>16</v>
      </c>
      <c r="C99" s="13" t="str">
        <f>VLOOKUP(B99,[1]Список!$B$9:$N$41,2,FALSE)</f>
        <v>Леонов Владимир</v>
      </c>
      <c r="D99" s="14" t="str">
        <f>VLOOKUP(B99,[1]Список!$B$9:$N$41,6,FALSE)</f>
        <v>Упр.железнод.транспорта</v>
      </c>
      <c r="E99" s="15">
        <f>VLOOKUP(B99,[1]Рабочий!$B$11:$M$49,7,FALSE)</f>
        <v>9</v>
      </c>
      <c r="F99" s="15">
        <f>VLOOKUP(B99,[1]Рабочий!$B$11:$M$49,8,FALSE)</f>
        <v>8</v>
      </c>
      <c r="G99" s="15">
        <f t="shared" si="1"/>
        <v>17</v>
      </c>
      <c r="H99" s="16"/>
    </row>
    <row r="100" spans="1:8" ht="25" customHeight="1">
      <c r="A100" s="22">
        <v>61</v>
      </c>
      <c r="B100" s="12">
        <v>39</v>
      </c>
      <c r="C100" s="13" t="str">
        <f>VLOOKUP(B100,[1]Список!$B$9:$N$61,2,FALSE)</f>
        <v>Стрельников Денис</v>
      </c>
      <c r="D100" s="14" t="s">
        <v>72</v>
      </c>
      <c r="E100" s="15">
        <f>VLOOKUP(B100,[1]Рабочий!$B$11:$M$49,7,FALSE)</f>
        <v>9</v>
      </c>
      <c r="F100" s="15">
        <f>VLOOKUP(B100,[1]Рабочий!$B$11:$M$49,8,FALSE)</f>
        <v>8</v>
      </c>
      <c r="G100" s="15">
        <f t="shared" si="1"/>
        <v>17</v>
      </c>
      <c r="H100" s="16"/>
    </row>
    <row r="101" spans="1:8" ht="25" customHeight="1">
      <c r="A101" s="22">
        <v>61</v>
      </c>
      <c r="B101" s="12">
        <v>40</v>
      </c>
      <c r="C101" s="13" t="str">
        <f>VLOOKUP(B101,[1]Список!$B$9:$N$61,2,FALSE)</f>
        <v>Петунин Петр</v>
      </c>
      <c r="D101" s="14" t="s">
        <v>72</v>
      </c>
      <c r="E101" s="15">
        <f>VLOOKUP(B101,[1]Рабочий!$B$11:$M$50,7,FALSE)</f>
        <v>9</v>
      </c>
      <c r="F101" s="15">
        <f>VLOOKUP(B101,[1]Рабочий!$B$11:$M$50,8,FALSE)</f>
        <v>8</v>
      </c>
      <c r="G101" s="15">
        <f t="shared" si="1"/>
        <v>17</v>
      </c>
      <c r="H101" s="16"/>
    </row>
    <row r="102" spans="1:8" ht="25" customHeight="1">
      <c r="B102" s="12">
        <v>52</v>
      </c>
      <c r="C102" s="13" t="str">
        <f>VLOOKUP(B102,[1]Список!$B$9:$N$100,2,FALSE)</f>
        <v>Мещеряков Данил</v>
      </c>
      <c r="D102" s="14" t="str">
        <f>VLOOKUP(B102,[1]Список!$B$9:$N$100,6,FALSE)</f>
        <v>Ремонтное управление</v>
      </c>
      <c r="E102" s="15">
        <f>VLOOKUP(B102,[1]Рабочий!$B$11:$M$100,7,FALSE)</f>
        <v>10</v>
      </c>
      <c r="F102" s="15">
        <f>VLOOKUP(B102,[1]Рабочий!$B$11:$M$100,8,FALSE)</f>
        <v>7</v>
      </c>
      <c r="G102" s="15">
        <f t="shared" si="1"/>
        <v>17</v>
      </c>
      <c r="H102" s="16"/>
    </row>
    <row r="103" spans="1:8" ht="25" customHeight="1">
      <c r="B103" s="12">
        <v>70</v>
      </c>
      <c r="C103" s="13" t="str">
        <f>VLOOKUP(B103,[1]Список!$B$9:$N$100,2,FALSE)</f>
        <v>Хованских Сергей</v>
      </c>
      <c r="D103" s="14" t="str">
        <f>VLOOKUP(B103,[1]Список!$B$9:$N$100,6,FALSE)</f>
        <v>Ферросплавный цех</v>
      </c>
      <c r="E103" s="15">
        <f>VLOOKUP(B103,[1]Рабочий!$B$11:$M$100,7,FALSE)</f>
        <v>7</v>
      </c>
      <c r="F103" s="15">
        <f>VLOOKUP(B103,[1]Рабочий!$B$11:$M$100,8,FALSE)</f>
        <v>10</v>
      </c>
      <c r="G103" s="15">
        <f t="shared" si="1"/>
        <v>17</v>
      </c>
      <c r="H103" s="16"/>
    </row>
    <row r="104" spans="1:8" ht="25" customHeight="1">
      <c r="B104" s="12">
        <v>72</v>
      </c>
      <c r="C104" s="13" t="str">
        <f>VLOOKUP(B104,[1]Список!$B$9:$N$100,2,FALSE)</f>
        <v>Анциферов Александр</v>
      </c>
      <c r="D104" s="14" t="str">
        <f>VLOOKUP(B104,[1]Список!$B$9:$N$100,6,FALSE)</f>
        <v>Ферросплавный цех</v>
      </c>
      <c r="E104" s="15">
        <f>VLOOKUP(B104,[1]Рабочий!$B$11:$M$100,7,FALSE)</f>
        <v>6</v>
      </c>
      <c r="F104" s="15">
        <f>VLOOKUP(B104,[1]Рабочий!$B$11:$M$100,8,FALSE)</f>
        <v>11</v>
      </c>
      <c r="G104" s="15">
        <f t="shared" si="1"/>
        <v>17</v>
      </c>
      <c r="H104" s="16"/>
    </row>
    <row r="105" spans="1:8" ht="25" customHeight="1">
      <c r="B105" s="12">
        <v>9</v>
      </c>
      <c r="C105" s="13" t="str">
        <f>VLOOKUP(B105,[1]Список!$B$9:$N$41,2,FALSE)</f>
        <v>Чурилин Александр</v>
      </c>
      <c r="D105" s="14" t="str">
        <f>VLOOKUP(B105,[1]Список!$B$9:$N$41,6,FALSE)</f>
        <v>Упр.технического заказчика</v>
      </c>
      <c r="E105" s="15">
        <f>VLOOKUP(B105,[1]Рабочий!$B$11:$M$49,7,FALSE)</f>
        <v>6</v>
      </c>
      <c r="F105" s="15">
        <f>VLOOKUP(B105,[1]Рабочий!$B$11:$M$49,8,FALSE)</f>
        <v>10</v>
      </c>
      <c r="G105" s="15">
        <f t="shared" si="1"/>
        <v>16</v>
      </c>
      <c r="H105" s="16"/>
    </row>
    <row r="106" spans="1:8" ht="25" customHeight="1">
      <c r="B106" s="12">
        <v>19</v>
      </c>
      <c r="C106" s="13" t="str">
        <f>VLOOKUP(B106,[1]Список!$B$9:$N$41,2,FALSE)</f>
        <v>Лукин Александр</v>
      </c>
      <c r="D106" s="14" t="str">
        <f>VLOOKUP(B106,[1]Список!$B$9:$N$41,6,FALSE)</f>
        <v>Техническая дирекция</v>
      </c>
      <c r="E106" s="15">
        <f>VLOOKUP(B106,[1]Рабочий!$B$11:$M$49,7,FALSE)</f>
        <v>8</v>
      </c>
      <c r="F106" s="15">
        <f>VLOOKUP(B106,[1]Рабочий!$B$11:$M$49,8,FALSE)</f>
        <v>8</v>
      </c>
      <c r="G106" s="15">
        <f t="shared" si="1"/>
        <v>16</v>
      </c>
      <c r="H106" s="16"/>
    </row>
    <row r="107" spans="1:8" ht="25" customHeight="1">
      <c r="B107" s="12">
        <v>35</v>
      </c>
      <c r="C107" s="13" t="str">
        <f>VLOOKUP(B107,[1]Список!$B$9:$N$61,2,FALSE)</f>
        <v>Воскобойников Роман</v>
      </c>
      <c r="D107" s="14" t="str">
        <f>VLOOKUP(B107,[1]Список!$B$9:$N$61,6,FALSE)</f>
        <v>АГЦ</v>
      </c>
      <c r="E107" s="15">
        <f>VLOOKUP(B107,[1]Рабочий!$B$11:$M$49,7,FALSE)</f>
        <v>11</v>
      </c>
      <c r="F107" s="15">
        <f>VLOOKUP(B107,[1]Рабочий!$B$11:$M$49,8,FALSE)</f>
        <v>5</v>
      </c>
      <c r="G107" s="15">
        <f t="shared" si="1"/>
        <v>16</v>
      </c>
      <c r="H107" s="16"/>
    </row>
    <row r="108" spans="1:8" ht="25" customHeight="1">
      <c r="B108" s="12">
        <v>42</v>
      </c>
      <c r="C108" s="13" t="str">
        <f>VLOOKUP(B108,[1]Список!$B$9:$N$61,2,FALSE)</f>
        <v>Оськин Игорь</v>
      </c>
      <c r="D108" s="14" t="str">
        <f>VLOOKUP(B108,[1]Список!$B$9:$N$61,6,FALSE)</f>
        <v>ЦРПО (214)</v>
      </c>
      <c r="E108" s="15">
        <f>VLOOKUP(B108,[1]Рабочий!$B$11:$M$69,7,FALSE)</f>
        <v>6</v>
      </c>
      <c r="F108" s="15">
        <f>VLOOKUP(B108,[1]Рабочий!$B$11:$M$69,8,FALSE)</f>
        <v>10</v>
      </c>
      <c r="G108" s="15">
        <f t="shared" si="1"/>
        <v>16</v>
      </c>
      <c r="H108" s="16"/>
    </row>
    <row r="109" spans="1:8" ht="25" customHeight="1">
      <c r="B109" s="12">
        <v>49</v>
      </c>
      <c r="C109" s="13" t="str">
        <f>VLOOKUP(B109,[1]Список!$B$9:$N$100,2,FALSE)</f>
        <v>Самойлов Алексей</v>
      </c>
      <c r="D109" s="14" t="str">
        <f>VLOOKUP(B109,[1]Список!$B$9:$N$100,6,FALSE)</f>
        <v>СМТ</v>
      </c>
      <c r="E109" s="15">
        <f>VLOOKUP(B109,[1]Рабочий!$B$11:$M$100,7,FALSE)</f>
        <v>8</v>
      </c>
      <c r="F109" s="15">
        <f>VLOOKUP(B109,[1]Рабочий!$B$11:$M$100,8,FALSE)</f>
        <v>8</v>
      </c>
      <c r="G109" s="15">
        <f t="shared" si="1"/>
        <v>16</v>
      </c>
      <c r="H109" s="16"/>
    </row>
    <row r="110" spans="1:8" ht="25" customHeight="1">
      <c r="B110" s="12">
        <v>50</v>
      </c>
      <c r="C110" s="13" t="str">
        <f>VLOOKUP(B110,[1]Список!$B$9:$N$100,2,FALSE)</f>
        <v>Яриков Михаил</v>
      </c>
      <c r="D110" s="14" t="str">
        <f>VLOOKUP(B110,[1]Список!$B$9:$N$100,6,FALSE)</f>
        <v>Ремонтное управление</v>
      </c>
      <c r="E110" s="15">
        <f>VLOOKUP(B110,[1]Рабочий!$B$11:$M$100,7,FALSE)</f>
        <v>8</v>
      </c>
      <c r="F110" s="15">
        <f>VLOOKUP(B110,[1]Рабочий!$B$11:$M$100,8,FALSE)</f>
        <v>8</v>
      </c>
      <c r="G110" s="15">
        <f t="shared" si="1"/>
        <v>16</v>
      </c>
      <c r="H110" s="16"/>
    </row>
    <row r="111" spans="1:8" ht="25" customHeight="1">
      <c r="B111" s="12">
        <v>79</v>
      </c>
      <c r="C111" s="13" t="str">
        <f>VLOOKUP(B111,[1]Список!$B$9:$N$100,2,FALSE)</f>
        <v>Воронков Юрий</v>
      </c>
      <c r="D111" s="14" t="str">
        <f>VLOOKUP(B111,[1]Список!$B$9:$N$100,6,FALSE)</f>
        <v>Стагдок</v>
      </c>
      <c r="E111" s="15">
        <f>VLOOKUP(B111,[1]Рабочий!$B$11:$M$100,7,FALSE)</f>
        <v>8</v>
      </c>
      <c r="F111" s="15">
        <f>VLOOKUP(B111,[1]Рабочий!$B$11:$M$100,8,FALSE)</f>
        <v>8</v>
      </c>
      <c r="G111" s="15">
        <f t="shared" si="1"/>
        <v>16</v>
      </c>
      <c r="H111" s="16"/>
    </row>
    <row r="112" spans="1:8" ht="25" customHeight="1">
      <c r="B112" s="12">
        <v>89</v>
      </c>
      <c r="C112" s="13" t="str">
        <f>VLOOKUP(B112,[1]Список!$B$9:$N$100,2,FALSE)</f>
        <v>Горелов Максим</v>
      </c>
      <c r="D112" s="14" t="str">
        <f>VLOOKUP(B112,[1]Список!$B$9:$N$100,6,FALSE)</f>
        <v>Газовый цех</v>
      </c>
      <c r="E112" s="15">
        <f>VLOOKUP(B112,[1]Рабочий!$B$11:$M$100,7,FALSE)</f>
        <v>9</v>
      </c>
      <c r="F112" s="15">
        <f>VLOOKUP(B112,[1]Рабочий!$B$11:$M$100,8,FALSE)</f>
        <v>7</v>
      </c>
      <c r="G112" s="15">
        <f t="shared" si="1"/>
        <v>16</v>
      </c>
      <c r="H112" s="16"/>
    </row>
    <row r="113" spans="2:8" ht="25" customHeight="1">
      <c r="B113" s="12">
        <v>114</v>
      </c>
      <c r="C113" s="13" t="str">
        <f>VLOOKUP(B113,[1]Список!$B$9:$N$130,2,FALSE)</f>
        <v>Чернышов Кирилл</v>
      </c>
      <c r="D113" s="14" t="str">
        <f>VLOOKUP(B113,[1]Список!$B$9:$N$130,6,FALSE)</f>
        <v>УТЭЦ</v>
      </c>
      <c r="E113" s="15">
        <f>VLOOKUP(B113,[1]Рабочий!$B$11:$M$130,7,FALSE)</f>
        <v>5</v>
      </c>
      <c r="F113" s="15">
        <f>VLOOKUP(B113,[1]Рабочий!$B$11:$M$130,8,FALSE)</f>
        <v>11</v>
      </c>
      <c r="G113" s="15">
        <f t="shared" si="1"/>
        <v>16</v>
      </c>
      <c r="H113" s="16"/>
    </row>
    <row r="114" spans="2:8" ht="25" customHeight="1">
      <c r="B114" s="12">
        <v>90</v>
      </c>
      <c r="C114" s="13" t="str">
        <f>VLOOKUP(B114,[1]Список!$B$9:$N$100,2,FALSE)</f>
        <v>Ломов Станислав</v>
      </c>
      <c r="D114" s="14" t="str">
        <f>VLOOKUP(B114,[1]Список!$B$9:$N$100,6,FALSE)</f>
        <v>Газовый цех</v>
      </c>
      <c r="E114" s="15">
        <f>VLOOKUP(B114,[1]Рабочий!$B$11:$M$100,7,FALSE)</f>
        <v>9</v>
      </c>
      <c r="F114" s="15">
        <f>VLOOKUP(B114,[1]Рабочий!$B$11:$M$100,8,FALSE)</f>
        <v>7</v>
      </c>
      <c r="G114" s="15">
        <f t="shared" si="1"/>
        <v>16</v>
      </c>
      <c r="H114" s="16"/>
    </row>
    <row r="115" spans="2:8" ht="25" customHeight="1">
      <c r="B115" s="12">
        <v>33</v>
      </c>
      <c r="C115" s="13" t="str">
        <f>VLOOKUP(B115,[1]Список!$B$9:$N$41,2,FALSE)</f>
        <v>Токарев Антон</v>
      </c>
      <c r="D115" s="14" t="str">
        <f>VLOOKUP(B115,[1]Список!$B$9:$N$41,6,FALSE)</f>
        <v>АГЦ</v>
      </c>
      <c r="E115" s="15">
        <f>VLOOKUP(B115,[1]Рабочий!$B$11:$M$49,7,FALSE)</f>
        <v>8</v>
      </c>
      <c r="F115" s="15">
        <f>VLOOKUP(B115,[1]Рабочий!$B$11:$M$49,8,FALSE)</f>
        <v>7</v>
      </c>
      <c r="G115" s="15">
        <f t="shared" si="1"/>
        <v>15</v>
      </c>
      <c r="H115" s="16"/>
    </row>
    <row r="116" spans="2:8" ht="25" customHeight="1">
      <c r="B116" s="12">
        <v>68</v>
      </c>
      <c r="C116" s="13" t="str">
        <f>VLOOKUP(B116,[1]Список!$B$9:$N$100,2,FALSE)</f>
        <v>Асеев Станислав</v>
      </c>
      <c r="D116" s="14" t="str">
        <f>VLOOKUP(B116,[1]Список!$B$9:$N$100,6,FALSE)</f>
        <v>Дирекция по персоналу</v>
      </c>
      <c r="E116" s="15">
        <f>VLOOKUP(B116,[1]Рабочий!$B$11:$M$100,7,FALSE)</f>
        <v>10</v>
      </c>
      <c r="F116" s="15">
        <f>VLOOKUP(B116,[1]Рабочий!$B$11:$M$100,8,FALSE)</f>
        <v>5</v>
      </c>
      <c r="G116" s="15">
        <f t="shared" si="1"/>
        <v>15</v>
      </c>
      <c r="H116" s="16"/>
    </row>
    <row r="117" spans="2:8" ht="25" customHeight="1">
      <c r="B117" s="12">
        <v>12</v>
      </c>
      <c r="C117" s="13" t="str">
        <f>VLOOKUP(B117,[1]Список!$B$9:$N$41,2,FALSE)</f>
        <v>Кочуков Денис</v>
      </c>
      <c r="D117" s="14" t="str">
        <f>VLOOKUP(B117,[1]Список!$B$9:$N$41,6,FALSE)</f>
        <v>Упр.технического заказчика</v>
      </c>
      <c r="E117" s="15">
        <f>VLOOKUP(B117,[1]Рабочий!$B$11:$M$49,7,FALSE)</f>
        <v>7</v>
      </c>
      <c r="F117" s="15">
        <f>VLOOKUP(B117,[1]Рабочий!$B$11:$M$49,8,FALSE)</f>
        <v>7</v>
      </c>
      <c r="G117" s="15">
        <f t="shared" si="1"/>
        <v>14</v>
      </c>
      <c r="H117" s="16"/>
    </row>
    <row r="118" spans="2:8" ht="25" customHeight="1">
      <c r="B118" s="12">
        <v>27</v>
      </c>
      <c r="C118" s="13" t="str">
        <f>VLOOKUP(B118,[1]Список!$B$9:$N$41,2,FALSE)</f>
        <v>Лебедев Павел</v>
      </c>
      <c r="D118" s="14" t="str">
        <f>VLOOKUP(B118,[1]Список!$B$9:$N$41,6,FALSE)</f>
        <v>Доменный цех №2</v>
      </c>
      <c r="E118" s="15">
        <f>VLOOKUP(B118,[1]Рабочий!$B$11:$M$49,7,FALSE)</f>
        <v>8</v>
      </c>
      <c r="F118" s="15">
        <f>VLOOKUP(B118,[1]Рабочий!$B$11:$M$49,8,FALSE)</f>
        <v>6</v>
      </c>
      <c r="G118" s="15">
        <f t="shared" si="1"/>
        <v>14</v>
      </c>
      <c r="H118" s="16"/>
    </row>
    <row r="119" spans="2:8" ht="25" customHeight="1">
      <c r="B119" s="12">
        <v>15</v>
      </c>
      <c r="C119" s="13" t="str">
        <f>VLOOKUP(B119,[1]Список!$B$9:$N$41,2,FALSE)</f>
        <v>Кнышенко Виктор</v>
      </c>
      <c r="D119" s="14" t="str">
        <f>VLOOKUP(B119,[1]Список!$B$9:$N$41,6,FALSE)</f>
        <v>Упр.железнод.транспорта</v>
      </c>
      <c r="E119" s="15">
        <f>VLOOKUP(B119,[1]Рабочий!$B$11:$M$49,7,FALSE)</f>
        <v>4</v>
      </c>
      <c r="F119" s="15">
        <f>VLOOKUP(B119,[1]Рабочий!$B$11:$M$49,8,FALSE)</f>
        <v>9</v>
      </c>
      <c r="G119" s="15">
        <f t="shared" si="1"/>
        <v>13</v>
      </c>
      <c r="H119" s="16"/>
    </row>
    <row r="120" spans="2:8" ht="25" customHeight="1">
      <c r="B120" s="12">
        <v>44</v>
      </c>
      <c r="C120" s="13" t="s">
        <v>70</v>
      </c>
      <c r="D120" s="14" t="str">
        <f>VLOOKUP(B120,[1]Список!$B$9:$N$100,6,FALSE)</f>
        <v>СМТ</v>
      </c>
      <c r="E120" s="15">
        <f>VLOOKUP(B120,[1]Рабочий!$B$11:$M$100,7,FALSE)</f>
        <v>6</v>
      </c>
      <c r="F120" s="15">
        <f>VLOOKUP(B120,[1]Рабочий!$B$11:$M$100,8,FALSE)</f>
        <v>7</v>
      </c>
      <c r="G120" s="15">
        <f t="shared" si="1"/>
        <v>13</v>
      </c>
      <c r="H120" s="16"/>
    </row>
    <row r="121" spans="2:8" ht="25" customHeight="1">
      <c r="B121" s="12">
        <v>103</v>
      </c>
      <c r="C121" s="13" t="str">
        <f>VLOOKUP(B121,[1]Список!$B$9:$N$120,2,FALSE)</f>
        <v>Овчинников Станислав</v>
      </c>
      <c r="D121" s="14" t="str">
        <f>VLOOKUP(B121,[1]Список!$B$9:$N$120,6,FALSE)</f>
        <v>Кислородный цех</v>
      </c>
      <c r="E121" s="15">
        <f>VLOOKUP(B121,[1]Рабочий!$B$11:$M$120,7,FALSE)</f>
        <v>9</v>
      </c>
      <c r="F121" s="15">
        <f>VLOOKUP(B121,[1]Рабочий!$B$11:$M$120,8,FALSE)</f>
        <v>3</v>
      </c>
      <c r="G121" s="15">
        <f t="shared" si="1"/>
        <v>12</v>
      </c>
      <c r="H121" s="16"/>
    </row>
    <row r="122" spans="2:8" ht="25" customHeight="1">
      <c r="B122" s="12">
        <v>109</v>
      </c>
      <c r="C122" s="13" t="str">
        <f>VLOOKUP(B122,[1]Список!$B$9:$N$120,2,FALSE)</f>
        <v>Душкин Евгений</v>
      </c>
      <c r="D122" s="14" t="str">
        <f>VLOOKUP(B122,[1]Список!$B$9:$N$120,6,FALSE)</f>
        <v>УИПП</v>
      </c>
      <c r="E122" s="15">
        <f>VLOOKUP(B122,[1]Рабочий!$B$11:$M$120,7,FALSE)</f>
        <v>10</v>
      </c>
      <c r="F122" s="15">
        <f>VLOOKUP(B122,[1]Рабочий!$B$11:$M$120,8,FALSE)</f>
        <v>2</v>
      </c>
      <c r="G122" s="15">
        <f t="shared" si="1"/>
        <v>12</v>
      </c>
      <c r="H122" s="16"/>
    </row>
    <row r="123" spans="2:8" ht="25" customHeight="1">
      <c r="B123" s="12">
        <v>41</v>
      </c>
      <c r="C123" s="13" t="str">
        <f>VLOOKUP(B123,[1]Список!$B$9:$N$61,2,FALSE)</f>
        <v>Корчагин Александр</v>
      </c>
      <c r="D123" s="14" t="str">
        <f>VLOOKUP(B123,[1]Список!$B$9:$N$61,6,FALSE)</f>
        <v>ЦРПО (214)</v>
      </c>
      <c r="E123" s="15">
        <f>VLOOKUP(B123,[1]Рабочий!$B$11:$M$69,7,FALSE)</f>
        <v>5</v>
      </c>
      <c r="F123" s="15">
        <f>VLOOKUP(B123,[1]Рабочий!$B$11:$M$69,8,FALSE)</f>
        <v>6</v>
      </c>
      <c r="G123" s="15">
        <f t="shared" si="1"/>
        <v>11</v>
      </c>
      <c r="H123" s="16"/>
    </row>
    <row r="124" spans="2:8" ht="25" customHeight="1">
      <c r="B124" s="12">
        <v>94</v>
      </c>
      <c r="C124" s="13" t="str">
        <f>VLOOKUP(B124,[1]Список!$B$9:$N$120,2,FALSE)</f>
        <v>Никонов Денис</v>
      </c>
      <c r="D124" s="14" t="str">
        <f>VLOOKUP(B124,[1]Список!$B$9:$N$120,6,FALSE)</f>
        <v>Доменный цех №1</v>
      </c>
      <c r="E124" s="15">
        <f>VLOOKUP(B124,[1]Рабочий!$B$11:$M$120,7,FALSE)</f>
        <v>4</v>
      </c>
      <c r="F124" s="15">
        <f>VLOOKUP(B124,[1]Рабочий!$B$11:$M$120,8,FALSE)</f>
        <v>7</v>
      </c>
      <c r="G124" s="15">
        <f t="shared" si="1"/>
        <v>11</v>
      </c>
      <c r="H124" s="16"/>
    </row>
    <row r="125" spans="2:8" ht="25" customHeight="1">
      <c r="B125" s="12">
        <v>37</v>
      </c>
      <c r="C125" s="13" t="str">
        <f>VLOOKUP(B125,[1]Список!$B$9:$N$61,2,FALSE)</f>
        <v>Лобадин Владимир</v>
      </c>
      <c r="D125" s="14" t="str">
        <f>VLOOKUP(B125,[1]Список!$B$9:$N$61,6,FALSE)</f>
        <v>АГЦ</v>
      </c>
      <c r="E125" s="15">
        <f>VLOOKUP(B125,[1]Рабочий!$B$11:$M$49,7,FALSE)</f>
        <v>3</v>
      </c>
      <c r="F125" s="15">
        <f>VLOOKUP(B125,[1]Рабочий!$B$11:$M$49,8,FALSE)</f>
        <v>6</v>
      </c>
      <c r="G125" s="15">
        <f t="shared" si="1"/>
        <v>9</v>
      </c>
      <c r="H125" s="16"/>
    </row>
    <row r="126" spans="2:8" ht="25" customHeight="1">
      <c r="B126" s="12">
        <v>36</v>
      </c>
      <c r="C126" s="13" t="str">
        <f>VLOOKUP(B126,[1]Список!$B$9:$N$61,2,FALSE)</f>
        <v>Лысенко Александр</v>
      </c>
      <c r="D126" s="14" t="str">
        <f>VLOOKUP(B126,[1]Список!$B$9:$N$61,6,FALSE)</f>
        <v>АГЦ</v>
      </c>
      <c r="E126" s="15">
        <f>VLOOKUP(B126,[1]Рабочий!$B$11:$M$49,7,FALSE)</f>
        <v>4</v>
      </c>
      <c r="F126" s="15">
        <f>VLOOKUP(B126,[1]Рабочий!$B$11:$M$49,8,FALSE)</f>
        <v>3</v>
      </c>
      <c r="G126" s="15">
        <f t="shared" si="1"/>
        <v>7</v>
      </c>
      <c r="H126" s="16"/>
    </row>
    <row r="127" spans="2:8" ht="25" customHeight="1">
      <c r="B127" s="12">
        <v>43</v>
      </c>
      <c r="C127" s="13" t="str">
        <f>VLOOKUP(B127,[1]Список!$B$9:$N$61,2,FALSE)</f>
        <v>Курочка Иван</v>
      </c>
      <c r="D127" s="14" t="str">
        <f>VLOOKUP(B127,[1]Список!$B$9:$N$61,6,FALSE)</f>
        <v>ЦРПО (214)</v>
      </c>
      <c r="E127" s="15">
        <f>VLOOKUP(B127,[1]Рабочий!$B$11:$M$69,7,FALSE)</f>
        <v>2</v>
      </c>
      <c r="F127" s="15">
        <f>VLOOKUP(B127,[1]Рабочий!$B$11:$M$69,8,FALSE)</f>
        <v>5</v>
      </c>
      <c r="G127" s="15">
        <f t="shared" si="1"/>
        <v>7</v>
      </c>
      <c r="H127" s="16"/>
    </row>
    <row r="128" spans="2:8" ht="25" customHeight="1">
      <c r="B128" s="12">
        <v>88</v>
      </c>
      <c r="C128" s="13" t="str">
        <f>VLOOKUP(B128,[1]Список!$B$9:$N$100,2,FALSE)</f>
        <v>Андриеш Юрий</v>
      </c>
      <c r="D128" s="14" t="s">
        <v>61</v>
      </c>
      <c r="E128" s="15">
        <f>VLOOKUP(B128,[1]Рабочий!$B$11:$M$100,7,FALSE)</f>
        <v>0</v>
      </c>
      <c r="F128" s="15">
        <f>VLOOKUP(B128,[1]Рабочий!$B$11:$M$100,8,FALSE)</f>
        <v>0</v>
      </c>
      <c r="G128" s="15">
        <f t="shared" si="1"/>
        <v>0</v>
      </c>
      <c r="H128" s="16"/>
    </row>
    <row r="129" spans="1:8" ht="25" customHeight="1">
      <c r="B129" s="12">
        <v>122</v>
      </c>
      <c r="C129" s="13" t="str">
        <f>VLOOKUP(B129,[1]Список!$B$9:$N$130,2,FALSE)</f>
        <v>Голубов Иван</v>
      </c>
      <c r="D129" s="14" t="str">
        <f>VLOOKUP(B129,[1]Список!$B$9:$N$130,6,FALSE)</f>
        <v>Дир.по энерг.пр-ву</v>
      </c>
      <c r="E129" s="15">
        <f>VLOOKUP(B129,[1]Рабочий!$B$11:$M$132,7,FALSE)</f>
        <v>0</v>
      </c>
      <c r="F129" s="15">
        <f>VLOOKUP(B129,[1]Рабочий!$B$11:$M$132,8,FALSE)</f>
        <v>0</v>
      </c>
      <c r="G129" s="15">
        <f t="shared" si="1"/>
        <v>0</v>
      </c>
      <c r="H129" s="16"/>
    </row>
    <row r="130" spans="1:8" ht="25" customHeight="1">
      <c r="B130" s="12">
        <v>123</v>
      </c>
      <c r="C130" s="13" t="str">
        <f>VLOOKUP(B130,[1]Список!$B$9:$N$131,2,FALSE)</f>
        <v>Лопатин Сергей</v>
      </c>
      <c r="D130" s="14" t="str">
        <f>VLOOKUP(B130,[1]Список!$B$9:$N$131,6,FALSE)</f>
        <v>Дир.по энерг.пр-ву</v>
      </c>
      <c r="E130" s="15">
        <f>VLOOKUP(B130,[1]Рабочий!$B$11:$M$133,7,FALSE)</f>
        <v>0</v>
      </c>
      <c r="F130" s="15">
        <f>VLOOKUP(B130,[1]Рабочий!$B$11:$M$133,8,FALSE)</f>
        <v>0</v>
      </c>
      <c r="G130" s="15">
        <f t="shared" si="1"/>
        <v>0</v>
      </c>
      <c r="H130" s="16"/>
    </row>
    <row r="131" spans="1:8" ht="25" customHeight="1">
      <c r="B131" s="12">
        <v>124</v>
      </c>
      <c r="C131" s="13" t="e">
        <f>VLOOKUP(B131,[1]Список!$B$9:$N$130,2,FALSE)</f>
        <v>#N/A</v>
      </c>
      <c r="D131" s="14" t="e">
        <f>VLOOKUP(B131,[1]Список!$B$9:$N$130,6,FALSE)</f>
        <v>#N/A</v>
      </c>
      <c r="E131" s="15" t="e">
        <f>VLOOKUP(B131,[1]Рабочий!$B$11:$M$130,7,FALSE)</f>
        <v>#N/A</v>
      </c>
      <c r="F131" s="15" t="e">
        <f>VLOOKUP(B131,[1]Рабочий!$B$11:$M$130,8,FALSE)</f>
        <v>#N/A</v>
      </c>
      <c r="G131" s="15" t="e">
        <f t="shared" si="1"/>
        <v>#N/A</v>
      </c>
      <c r="H131" s="16"/>
    </row>
    <row r="132" spans="1:8" ht="25" customHeight="1">
      <c r="B132" s="12">
        <v>125</v>
      </c>
      <c r="C132" s="13" t="e">
        <f>VLOOKUP(B132,[1]Список!$B$9:$N$130,2,FALSE)</f>
        <v>#N/A</v>
      </c>
      <c r="D132" s="14" t="e">
        <f>VLOOKUP(B132,[1]Список!$B$9:$N$130,6,FALSE)</f>
        <v>#N/A</v>
      </c>
      <c r="E132" s="15" t="e">
        <f>VLOOKUP(B132,[1]Рабочий!$B$11:$M$130,7,FALSE)</f>
        <v>#N/A</v>
      </c>
      <c r="F132" s="15" t="e">
        <f>VLOOKUP(B132,[1]Рабочий!$B$11:$M$130,8,FALSE)</f>
        <v>#N/A</v>
      </c>
      <c r="G132" s="15" t="e">
        <f t="shared" si="1"/>
        <v>#N/A</v>
      </c>
      <c r="H132" s="16"/>
    </row>
    <row r="134" spans="1:8" s="103" customFormat="1" ht="25" customHeight="1">
      <c r="A134" s="132" t="s">
        <v>73</v>
      </c>
      <c r="B134" s="132"/>
      <c r="C134" s="132"/>
      <c r="D134" s="133"/>
      <c r="E134" s="132" t="s">
        <v>74</v>
      </c>
      <c r="F134" s="132"/>
      <c r="G134" s="132"/>
      <c r="H134" s="132"/>
    </row>
  </sheetData>
  <mergeCells count="6">
    <mergeCell ref="B1:Q1"/>
    <mergeCell ref="B2:Q2"/>
    <mergeCell ref="B3:Q3"/>
    <mergeCell ref="B5:Q5"/>
    <mergeCell ref="A134:D134"/>
    <mergeCell ref="E134:H134"/>
  </mergeCells>
  <pageMargins left="0.39370078740157483" right="0.39370078740157483" top="0.330625" bottom="0.19685039370078741" header="0" footer="0"/>
  <pageSetup paperSize="9" scale="9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Ком муж (2)</vt:lpstr>
      <vt:lpstr>Муж</vt:lpstr>
      <vt:lpstr>Муж!Заголовки_для_печати</vt:lpstr>
      <vt:lpstr>ЦЭлС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2019-10-21T05:36:20Z</dcterms:created>
  <dcterms:modified xsi:type="dcterms:W3CDTF">2019-10-21T11:33:57Z</dcterms:modified>
</cp:coreProperties>
</file>